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KHenderson\Documents\BSWI 2023\"/>
    </mc:Choice>
  </mc:AlternateContent>
  <xr:revisionPtr revIDLastSave="0" documentId="13_ncr:1_{90BDA54C-0EB2-41BF-B54E-A92D91524406}" xr6:coauthVersionLast="47" xr6:coauthVersionMax="47" xr10:uidLastSave="{00000000-0000-0000-0000-000000000000}"/>
  <bookViews>
    <workbookView xWindow="28680" yWindow="-45" windowWidth="29040" windowHeight="15840" xr2:uid="{00000000-000D-0000-FFFF-FFFF00000000}"/>
  </bookViews>
  <sheets>
    <sheet name="Best States to Work Index" sheetId="1" r:id="rId1"/>
    <sheet name="Wage Dimension" sheetId="2" r:id="rId2"/>
    <sheet name="Worker Protection Dimension" sheetId="3" r:id="rId3"/>
    <sheet name="Right to Organiz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fRA0RpuO6zKF3yjOJkvVD2C4DjI898JbsSDkEonIC5w="/>
    </ext>
  </extLst>
</workbook>
</file>

<file path=xl/calcChain.xml><?xml version="1.0" encoding="utf-8"?>
<calcChain xmlns="http://schemas.openxmlformats.org/spreadsheetml/2006/main">
  <c r="N59" i="4" l="1"/>
  <c r="L59" i="4"/>
  <c r="J59" i="4"/>
  <c r="H59" i="4"/>
  <c r="G59" i="4"/>
  <c r="E59" i="4"/>
  <c r="N58" i="4"/>
  <c r="L58" i="4"/>
  <c r="J58" i="4"/>
  <c r="H58" i="4"/>
  <c r="G58" i="4"/>
  <c r="E58" i="4"/>
  <c r="O56" i="4"/>
  <c r="M56" i="4"/>
  <c r="K56" i="4"/>
  <c r="I56" i="4"/>
  <c r="F56" i="4"/>
  <c r="C56" i="4" s="1"/>
  <c r="O55" i="4"/>
  <c r="M55" i="4"/>
  <c r="K55" i="4"/>
  <c r="I55" i="4"/>
  <c r="F55" i="4"/>
  <c r="C55" i="4" s="1"/>
  <c r="O54" i="4"/>
  <c r="M54" i="4"/>
  <c r="K54" i="4"/>
  <c r="I54" i="4"/>
  <c r="C54" i="4" s="1"/>
  <c r="F54" i="4"/>
  <c r="O53" i="4"/>
  <c r="M53" i="4"/>
  <c r="K53" i="4"/>
  <c r="I53" i="4"/>
  <c r="F53" i="4"/>
  <c r="C53" i="4" s="1"/>
  <c r="O52" i="4"/>
  <c r="M52" i="4"/>
  <c r="K52" i="4"/>
  <c r="I52" i="4"/>
  <c r="F52" i="4"/>
  <c r="C52" i="4" s="1"/>
  <c r="O51" i="4"/>
  <c r="M51" i="4"/>
  <c r="K51" i="4"/>
  <c r="I51" i="4"/>
  <c r="C51" i="4" s="1"/>
  <c r="F51" i="4"/>
  <c r="O50" i="4"/>
  <c r="M50" i="4"/>
  <c r="K50" i="4"/>
  <c r="I50" i="4"/>
  <c r="F50" i="4"/>
  <c r="C50" i="4" s="1"/>
  <c r="O49" i="4"/>
  <c r="M49" i="4"/>
  <c r="K49" i="4"/>
  <c r="I49" i="4"/>
  <c r="F49" i="4"/>
  <c r="C49" i="4" s="1"/>
  <c r="O48" i="4"/>
  <c r="M48" i="4"/>
  <c r="K48" i="4"/>
  <c r="I48" i="4"/>
  <c r="F48" i="4"/>
  <c r="C48" i="4"/>
  <c r="O47" i="4"/>
  <c r="M47" i="4"/>
  <c r="K47" i="4"/>
  <c r="I47" i="4"/>
  <c r="F47" i="4"/>
  <c r="C47" i="4" s="1"/>
  <c r="O46" i="4"/>
  <c r="C46" i="4" s="1"/>
  <c r="M46" i="4"/>
  <c r="K46" i="4"/>
  <c r="I46" i="4"/>
  <c r="F46" i="4"/>
  <c r="O45" i="4"/>
  <c r="M45" i="4"/>
  <c r="K45" i="4"/>
  <c r="I45" i="4"/>
  <c r="F45" i="4"/>
  <c r="C45" i="4" s="1"/>
  <c r="G42" i="1" s="1"/>
  <c r="O44" i="4"/>
  <c r="M44" i="4"/>
  <c r="K44" i="4"/>
  <c r="I44" i="4"/>
  <c r="F44" i="4"/>
  <c r="O43" i="4"/>
  <c r="M43" i="4"/>
  <c r="K43" i="4"/>
  <c r="I43" i="4"/>
  <c r="C43" i="4" s="1"/>
  <c r="F43" i="4"/>
  <c r="O42" i="4"/>
  <c r="M42" i="4"/>
  <c r="K42" i="4"/>
  <c r="I42" i="4"/>
  <c r="F42" i="4"/>
  <c r="C42" i="4" s="1"/>
  <c r="O41" i="4"/>
  <c r="M41" i="4"/>
  <c r="K41" i="4"/>
  <c r="I41" i="4"/>
  <c r="F41" i="4"/>
  <c r="C41" i="4" s="1"/>
  <c r="O40" i="4"/>
  <c r="M40" i="4"/>
  <c r="K40" i="4"/>
  <c r="I40" i="4"/>
  <c r="F40" i="4"/>
  <c r="C40" i="4"/>
  <c r="O39" i="4"/>
  <c r="M39" i="4"/>
  <c r="K39" i="4"/>
  <c r="I39" i="4"/>
  <c r="F39" i="4"/>
  <c r="C39" i="4" s="1"/>
  <c r="O38" i="4"/>
  <c r="C38" i="4" s="1"/>
  <c r="M38" i="4"/>
  <c r="K38" i="4"/>
  <c r="I38" i="4"/>
  <c r="F38" i="4"/>
  <c r="O37" i="4"/>
  <c r="M37" i="4"/>
  <c r="K37" i="4"/>
  <c r="I37" i="4"/>
  <c r="F37" i="4"/>
  <c r="O36" i="4"/>
  <c r="M36" i="4"/>
  <c r="K36" i="4"/>
  <c r="I36" i="4"/>
  <c r="F36" i="4"/>
  <c r="C36" i="4" s="1"/>
  <c r="O35" i="4"/>
  <c r="M35" i="4"/>
  <c r="K35" i="4"/>
  <c r="I35" i="4"/>
  <c r="C35" i="4" s="1"/>
  <c r="F35" i="4"/>
  <c r="O34" i="4"/>
  <c r="M34" i="4"/>
  <c r="K34" i="4"/>
  <c r="I34" i="4"/>
  <c r="F34" i="4"/>
  <c r="C34" i="4" s="1"/>
  <c r="O33" i="4"/>
  <c r="M33" i="4"/>
  <c r="K33" i="4"/>
  <c r="I33" i="4"/>
  <c r="F33" i="4"/>
  <c r="C33" i="4" s="1"/>
  <c r="O32" i="4"/>
  <c r="M32" i="4"/>
  <c r="K32" i="4"/>
  <c r="I32" i="4"/>
  <c r="F32" i="4"/>
  <c r="C32" i="4"/>
  <c r="O31" i="4"/>
  <c r="M31" i="4"/>
  <c r="K31" i="4"/>
  <c r="I31" i="4"/>
  <c r="F31" i="4"/>
  <c r="C31" i="4" s="1"/>
  <c r="O30" i="4"/>
  <c r="C30" i="4" s="1"/>
  <c r="M30" i="4"/>
  <c r="K30" i="4"/>
  <c r="I30" i="4"/>
  <c r="F30" i="4"/>
  <c r="O29" i="4"/>
  <c r="M29" i="4"/>
  <c r="K29" i="4"/>
  <c r="I29" i="4"/>
  <c r="F29" i="4"/>
  <c r="O28" i="4"/>
  <c r="M28" i="4"/>
  <c r="K28" i="4"/>
  <c r="I28" i="4"/>
  <c r="F28" i="4"/>
  <c r="O27" i="4"/>
  <c r="M27" i="4"/>
  <c r="K27" i="4"/>
  <c r="I27" i="4"/>
  <c r="C27" i="4" s="1"/>
  <c r="F27" i="4"/>
  <c r="O26" i="4"/>
  <c r="M26" i="4"/>
  <c r="K26" i="4"/>
  <c r="I26" i="4"/>
  <c r="F26" i="4"/>
  <c r="C26" i="4" s="1"/>
  <c r="O25" i="4"/>
  <c r="M25" i="4"/>
  <c r="K25" i="4"/>
  <c r="I25" i="4"/>
  <c r="F25" i="4"/>
  <c r="C25" i="4" s="1"/>
  <c r="O24" i="4"/>
  <c r="M24" i="4"/>
  <c r="K24" i="4"/>
  <c r="I24" i="4"/>
  <c r="F24" i="4"/>
  <c r="C24" i="4"/>
  <c r="O23" i="4"/>
  <c r="M23" i="4"/>
  <c r="K23" i="4"/>
  <c r="I23" i="4"/>
  <c r="F23" i="4"/>
  <c r="C23" i="4" s="1"/>
  <c r="O22" i="4"/>
  <c r="C22" i="4" s="1"/>
  <c r="M22" i="4"/>
  <c r="K22" i="4"/>
  <c r="I22" i="4"/>
  <c r="F22" i="4"/>
  <c r="O21" i="4"/>
  <c r="M21" i="4"/>
  <c r="K21" i="4"/>
  <c r="I21" i="4"/>
  <c r="F21" i="4"/>
  <c r="O20" i="4"/>
  <c r="M20" i="4"/>
  <c r="K20" i="4"/>
  <c r="I20" i="4"/>
  <c r="F20" i="4"/>
  <c r="O19" i="4"/>
  <c r="M19" i="4"/>
  <c r="K19" i="4"/>
  <c r="I19" i="4"/>
  <c r="C19" i="4" s="1"/>
  <c r="F19" i="4"/>
  <c r="O18" i="4"/>
  <c r="M18" i="4"/>
  <c r="K18" i="4"/>
  <c r="I18" i="4"/>
  <c r="F18" i="4"/>
  <c r="C18" i="4" s="1"/>
  <c r="O17" i="4"/>
  <c r="M17" i="4"/>
  <c r="K17" i="4"/>
  <c r="I17" i="4"/>
  <c r="F17" i="4"/>
  <c r="C17" i="4" s="1"/>
  <c r="O16" i="4"/>
  <c r="M16" i="4"/>
  <c r="K16" i="4"/>
  <c r="I16" i="4"/>
  <c r="F16" i="4"/>
  <c r="C16" i="4"/>
  <c r="O15" i="4"/>
  <c r="M15" i="4"/>
  <c r="K15" i="4"/>
  <c r="I15" i="4"/>
  <c r="F15" i="4"/>
  <c r="C15" i="4" s="1"/>
  <c r="O14" i="4"/>
  <c r="C14" i="4" s="1"/>
  <c r="M14" i="4"/>
  <c r="K14" i="4"/>
  <c r="I14" i="4"/>
  <c r="F14" i="4"/>
  <c r="O13" i="4"/>
  <c r="M13" i="4"/>
  <c r="K13" i="4"/>
  <c r="I13" i="4"/>
  <c r="F13" i="4"/>
  <c r="C13" i="4" s="1"/>
  <c r="G10" i="1" s="1"/>
  <c r="O12" i="4"/>
  <c r="M12" i="4"/>
  <c r="K12" i="4"/>
  <c r="I12" i="4"/>
  <c r="F12" i="4"/>
  <c r="C12" i="4" s="1"/>
  <c r="O11" i="4"/>
  <c r="M11" i="4"/>
  <c r="K11" i="4"/>
  <c r="I11" i="4"/>
  <c r="C11" i="4" s="1"/>
  <c r="F11" i="4"/>
  <c r="O10" i="4"/>
  <c r="M10" i="4"/>
  <c r="K10" i="4"/>
  <c r="I10" i="4"/>
  <c r="F10" i="4"/>
  <c r="C10" i="4" s="1"/>
  <c r="O9" i="4"/>
  <c r="M9" i="4"/>
  <c r="K9" i="4"/>
  <c r="I9" i="4"/>
  <c r="F9" i="4"/>
  <c r="C9" i="4" s="1"/>
  <c r="O8" i="4"/>
  <c r="M8" i="4"/>
  <c r="K8" i="4"/>
  <c r="I8" i="4"/>
  <c r="F8" i="4"/>
  <c r="C8" i="4"/>
  <c r="O7" i="4"/>
  <c r="M7" i="4"/>
  <c r="K7" i="4"/>
  <c r="I7" i="4"/>
  <c r="F7" i="4"/>
  <c r="C7" i="4" s="1"/>
  <c r="O6" i="4"/>
  <c r="C6" i="4" s="1"/>
  <c r="M6" i="4"/>
  <c r="K6" i="4"/>
  <c r="I6" i="4"/>
  <c r="F6" i="4"/>
  <c r="O5" i="4"/>
  <c r="M5" i="4"/>
  <c r="K5" i="4"/>
  <c r="K58" i="4" s="1"/>
  <c r="I5" i="4"/>
  <c r="F5" i="4"/>
  <c r="X58" i="3"/>
  <c r="V58" i="3"/>
  <c r="U58" i="3"/>
  <c r="S58" i="3"/>
  <c r="Q58" i="3"/>
  <c r="P58" i="3"/>
  <c r="O58" i="3"/>
  <c r="N58" i="3"/>
  <c r="L58" i="3"/>
  <c r="K58" i="3"/>
  <c r="I58" i="3"/>
  <c r="H58" i="3"/>
  <c r="G58" i="3"/>
  <c r="E58" i="3"/>
  <c r="X57" i="3"/>
  <c r="V57" i="3"/>
  <c r="U57" i="3"/>
  <c r="S57" i="3"/>
  <c r="Q57" i="3"/>
  <c r="P57" i="3"/>
  <c r="O57" i="3"/>
  <c r="N57" i="3"/>
  <c r="M57" i="3"/>
  <c r="L57" i="3"/>
  <c r="K57" i="3"/>
  <c r="I57" i="3"/>
  <c r="H57" i="3"/>
  <c r="G57" i="3"/>
  <c r="E57" i="3"/>
  <c r="AA55" i="3"/>
  <c r="Y55" i="3"/>
  <c r="W55" i="3"/>
  <c r="T55" i="3"/>
  <c r="R55" i="3"/>
  <c r="M55" i="3"/>
  <c r="J55" i="3"/>
  <c r="C55" i="3" s="1"/>
  <c r="F53" i="1" s="1"/>
  <c r="F55" i="3"/>
  <c r="AA54" i="3"/>
  <c r="Y54" i="3"/>
  <c r="W54" i="3"/>
  <c r="T54" i="3"/>
  <c r="R54" i="3"/>
  <c r="C54" i="3" s="1"/>
  <c r="M54" i="3"/>
  <c r="J54" i="3"/>
  <c r="F54" i="3"/>
  <c r="AA53" i="3"/>
  <c r="Y53" i="3"/>
  <c r="W53" i="3"/>
  <c r="T53" i="3"/>
  <c r="R53" i="3"/>
  <c r="M53" i="3"/>
  <c r="J53" i="3"/>
  <c r="F53" i="3"/>
  <c r="C53" i="3" s="1"/>
  <c r="F51" i="1" s="1"/>
  <c r="AA52" i="3"/>
  <c r="Y52" i="3"/>
  <c r="W52" i="3"/>
  <c r="T52" i="3"/>
  <c r="R52" i="3"/>
  <c r="M52" i="3"/>
  <c r="J52" i="3"/>
  <c r="F52" i="3"/>
  <c r="C52" i="3" s="1"/>
  <c r="AA51" i="3"/>
  <c r="Y51" i="3"/>
  <c r="W51" i="3"/>
  <c r="T51" i="3"/>
  <c r="R51" i="3"/>
  <c r="M51" i="3"/>
  <c r="J51" i="3"/>
  <c r="C51" i="3" s="1"/>
  <c r="F49" i="1" s="1"/>
  <c r="F51" i="3"/>
  <c r="AA50" i="3"/>
  <c r="Y50" i="3"/>
  <c r="W50" i="3"/>
  <c r="T50" i="3"/>
  <c r="R50" i="3"/>
  <c r="C50" i="3" s="1"/>
  <c r="M50" i="3"/>
  <c r="J50" i="3"/>
  <c r="F50" i="3"/>
  <c r="AA49" i="3"/>
  <c r="Y49" i="3"/>
  <c r="W49" i="3"/>
  <c r="C49" i="3" s="1"/>
  <c r="T49" i="3"/>
  <c r="R49" i="3"/>
  <c r="M49" i="3"/>
  <c r="J49" i="3"/>
  <c r="F49" i="3"/>
  <c r="AA48" i="3"/>
  <c r="Y48" i="3"/>
  <c r="W48" i="3"/>
  <c r="T48" i="3"/>
  <c r="R48" i="3"/>
  <c r="M48" i="3"/>
  <c r="J48" i="3"/>
  <c r="F48" i="3"/>
  <c r="C48" i="3" s="1"/>
  <c r="AA47" i="3"/>
  <c r="Y47" i="3"/>
  <c r="W47" i="3"/>
  <c r="T47" i="3"/>
  <c r="R47" i="3"/>
  <c r="M47" i="3"/>
  <c r="J47" i="3"/>
  <c r="C47" i="3" s="1"/>
  <c r="F47" i="3"/>
  <c r="AA46" i="3"/>
  <c r="Y46" i="3"/>
  <c r="W46" i="3"/>
  <c r="T46" i="3"/>
  <c r="R46" i="3"/>
  <c r="M46" i="3"/>
  <c r="J46" i="3"/>
  <c r="F46" i="3"/>
  <c r="AA45" i="3"/>
  <c r="Y45" i="3"/>
  <c r="W45" i="3"/>
  <c r="C45" i="3" s="1"/>
  <c r="T45" i="3"/>
  <c r="R45" i="3"/>
  <c r="M45" i="3"/>
  <c r="J45" i="3"/>
  <c r="F45" i="3"/>
  <c r="AA44" i="3"/>
  <c r="Y44" i="3"/>
  <c r="W44" i="3"/>
  <c r="T44" i="3"/>
  <c r="R44" i="3"/>
  <c r="M44" i="3"/>
  <c r="J44" i="3"/>
  <c r="F44" i="3"/>
  <c r="C44" i="3" s="1"/>
  <c r="AA43" i="3"/>
  <c r="Y43" i="3"/>
  <c r="W43" i="3"/>
  <c r="T43" i="3"/>
  <c r="R43" i="3"/>
  <c r="M43" i="3"/>
  <c r="J43" i="3"/>
  <c r="C43" i="3" s="1"/>
  <c r="F43" i="3"/>
  <c r="AA42" i="3"/>
  <c r="Y42" i="3"/>
  <c r="W42" i="3"/>
  <c r="T42" i="3"/>
  <c r="R42" i="3"/>
  <c r="M42" i="3"/>
  <c r="J42" i="3"/>
  <c r="F42" i="3"/>
  <c r="AA41" i="3"/>
  <c r="Y41" i="3"/>
  <c r="W41" i="3"/>
  <c r="C41" i="3" s="1"/>
  <c r="T41" i="3"/>
  <c r="R41" i="3"/>
  <c r="M41" i="3"/>
  <c r="J41" i="3"/>
  <c r="F41" i="3"/>
  <c r="AA40" i="3"/>
  <c r="Y40" i="3"/>
  <c r="W40" i="3"/>
  <c r="T40" i="3"/>
  <c r="R40" i="3"/>
  <c r="M40" i="3"/>
  <c r="J40" i="3"/>
  <c r="F40" i="3"/>
  <c r="AA39" i="3"/>
  <c r="Y39" i="3"/>
  <c r="W39" i="3"/>
  <c r="T39" i="3"/>
  <c r="R39" i="3"/>
  <c r="M39" i="3"/>
  <c r="J39" i="3"/>
  <c r="C39" i="3" s="1"/>
  <c r="F39" i="3"/>
  <c r="AA38" i="3"/>
  <c r="Y38" i="3"/>
  <c r="W38" i="3"/>
  <c r="T38" i="3"/>
  <c r="R38" i="3"/>
  <c r="M38" i="3"/>
  <c r="J38" i="3"/>
  <c r="F38" i="3"/>
  <c r="AA37" i="3"/>
  <c r="Y37" i="3"/>
  <c r="W37" i="3"/>
  <c r="C37" i="3" s="1"/>
  <c r="F35" i="1" s="1"/>
  <c r="T37" i="3"/>
  <c r="R37" i="3"/>
  <c r="M37" i="3"/>
  <c r="J37" i="3"/>
  <c r="F37" i="3"/>
  <c r="AA36" i="3"/>
  <c r="Y36" i="3"/>
  <c r="W36" i="3"/>
  <c r="T36" i="3"/>
  <c r="R36" i="3"/>
  <c r="M36" i="3"/>
  <c r="J36" i="3"/>
  <c r="F36" i="3"/>
  <c r="AA35" i="3"/>
  <c r="Y35" i="3"/>
  <c r="W35" i="3"/>
  <c r="T35" i="3"/>
  <c r="R35" i="3"/>
  <c r="M35" i="3"/>
  <c r="J35" i="3"/>
  <c r="C35" i="3" s="1"/>
  <c r="F35" i="3"/>
  <c r="AA34" i="3"/>
  <c r="Y34" i="3"/>
  <c r="W34" i="3"/>
  <c r="T34" i="3"/>
  <c r="R34" i="3"/>
  <c r="M34" i="3"/>
  <c r="J34" i="3"/>
  <c r="C34" i="3" s="1"/>
  <c r="F34" i="3"/>
  <c r="AA33" i="3"/>
  <c r="Y33" i="3"/>
  <c r="W33" i="3"/>
  <c r="C33" i="3" s="1"/>
  <c r="T33" i="3"/>
  <c r="R33" i="3"/>
  <c r="M33" i="3"/>
  <c r="J33" i="3"/>
  <c r="F33" i="3"/>
  <c r="AA32" i="3"/>
  <c r="Y32" i="3"/>
  <c r="W32" i="3"/>
  <c r="T32" i="3"/>
  <c r="R32" i="3"/>
  <c r="M32" i="3"/>
  <c r="J32" i="3"/>
  <c r="F32" i="3"/>
  <c r="C32" i="3" s="1"/>
  <c r="AA31" i="3"/>
  <c r="Y31" i="3"/>
  <c r="W31" i="3"/>
  <c r="T31" i="3"/>
  <c r="R31" i="3"/>
  <c r="M31" i="3"/>
  <c r="J31" i="3"/>
  <c r="C31" i="3" s="1"/>
  <c r="F31" i="3"/>
  <c r="AA30" i="3"/>
  <c r="Y30" i="3"/>
  <c r="W30" i="3"/>
  <c r="T30" i="3"/>
  <c r="R30" i="3"/>
  <c r="M30" i="3"/>
  <c r="J30" i="3"/>
  <c r="F30" i="3"/>
  <c r="AA29" i="3"/>
  <c r="Y29" i="3"/>
  <c r="W29" i="3"/>
  <c r="C29" i="3" s="1"/>
  <c r="T29" i="3"/>
  <c r="R29" i="3"/>
  <c r="M29" i="3"/>
  <c r="J29" i="3"/>
  <c r="F29" i="3"/>
  <c r="AA28" i="3"/>
  <c r="Y28" i="3"/>
  <c r="W28" i="3"/>
  <c r="T28" i="3"/>
  <c r="R28" i="3"/>
  <c r="M28" i="3"/>
  <c r="J28" i="3"/>
  <c r="F28" i="3"/>
  <c r="AA27" i="3"/>
  <c r="Y27" i="3"/>
  <c r="W27" i="3"/>
  <c r="T27" i="3"/>
  <c r="R27" i="3"/>
  <c r="M27" i="3"/>
  <c r="J27" i="3"/>
  <c r="C27" i="3" s="1"/>
  <c r="F27" i="3"/>
  <c r="AA26" i="3"/>
  <c r="Y26" i="3"/>
  <c r="W26" i="3"/>
  <c r="T26" i="3"/>
  <c r="R26" i="3"/>
  <c r="M26" i="3"/>
  <c r="J26" i="3"/>
  <c r="F26" i="3"/>
  <c r="C26" i="3" s="1"/>
  <c r="AA25" i="3"/>
  <c r="Y25" i="3"/>
  <c r="W25" i="3"/>
  <c r="C25" i="3" s="1"/>
  <c r="T25" i="3"/>
  <c r="R25" i="3"/>
  <c r="M25" i="3"/>
  <c r="J25" i="3"/>
  <c r="F25" i="3"/>
  <c r="AA24" i="3"/>
  <c r="Y24" i="3"/>
  <c r="W24" i="3"/>
  <c r="T24" i="3"/>
  <c r="R24" i="3"/>
  <c r="M24" i="3"/>
  <c r="J24" i="3"/>
  <c r="F24" i="3"/>
  <c r="AA23" i="3"/>
  <c r="Y23" i="3"/>
  <c r="W23" i="3"/>
  <c r="T23" i="3"/>
  <c r="R23" i="3"/>
  <c r="M23" i="3"/>
  <c r="J23" i="3"/>
  <c r="C23" i="3" s="1"/>
  <c r="F23" i="3"/>
  <c r="AA22" i="3"/>
  <c r="Y22" i="3"/>
  <c r="W22" i="3"/>
  <c r="T22" i="3"/>
  <c r="R22" i="3"/>
  <c r="M22" i="3"/>
  <c r="J22" i="3"/>
  <c r="F22" i="3"/>
  <c r="C22" i="3" s="1"/>
  <c r="AA21" i="3"/>
  <c r="Y21" i="3"/>
  <c r="W21" i="3"/>
  <c r="C21" i="3" s="1"/>
  <c r="T21" i="3"/>
  <c r="R21" i="3"/>
  <c r="M21" i="3"/>
  <c r="J21" i="3"/>
  <c r="F21" i="3"/>
  <c r="AA20" i="3"/>
  <c r="Y20" i="3"/>
  <c r="W20" i="3"/>
  <c r="T20" i="3"/>
  <c r="R20" i="3"/>
  <c r="M20" i="3"/>
  <c r="J20" i="3"/>
  <c r="F20" i="3"/>
  <c r="C20" i="3" s="1"/>
  <c r="AA19" i="3"/>
  <c r="Y19" i="3"/>
  <c r="W19" i="3"/>
  <c r="T19" i="3"/>
  <c r="R19" i="3"/>
  <c r="M19" i="3"/>
  <c r="J19" i="3"/>
  <c r="C19" i="3" s="1"/>
  <c r="F19" i="3"/>
  <c r="AA18" i="3"/>
  <c r="Y18" i="3"/>
  <c r="W18" i="3"/>
  <c r="T18" i="3"/>
  <c r="R18" i="3"/>
  <c r="M18" i="3"/>
  <c r="J18" i="3"/>
  <c r="F18" i="3"/>
  <c r="C18" i="3" s="1"/>
  <c r="AA17" i="3"/>
  <c r="Y17" i="3"/>
  <c r="W17" i="3"/>
  <c r="C17" i="3" s="1"/>
  <c r="T17" i="3"/>
  <c r="R17" i="3"/>
  <c r="M17" i="3"/>
  <c r="J17" i="3"/>
  <c r="F17" i="3"/>
  <c r="AA16" i="3"/>
  <c r="Y16" i="3"/>
  <c r="W16" i="3"/>
  <c r="T16" i="3"/>
  <c r="R16" i="3"/>
  <c r="M16" i="3"/>
  <c r="J16" i="3"/>
  <c r="F16" i="3"/>
  <c r="C16" i="3" s="1"/>
  <c r="AA15" i="3"/>
  <c r="Y15" i="3"/>
  <c r="W15" i="3"/>
  <c r="T15" i="3"/>
  <c r="R15" i="3"/>
  <c r="M15" i="3"/>
  <c r="J15" i="3"/>
  <c r="C15" i="3" s="1"/>
  <c r="F15" i="3"/>
  <c r="AA14" i="3"/>
  <c r="Y14" i="3"/>
  <c r="W14" i="3"/>
  <c r="T14" i="3"/>
  <c r="R14" i="3"/>
  <c r="M14" i="3"/>
  <c r="J14" i="3"/>
  <c r="F14" i="3"/>
  <c r="AA13" i="3"/>
  <c r="Y13" i="3"/>
  <c r="W13" i="3"/>
  <c r="C13" i="3" s="1"/>
  <c r="T13" i="3"/>
  <c r="R13" i="3"/>
  <c r="M13" i="3"/>
  <c r="J13" i="3"/>
  <c r="F13" i="3"/>
  <c r="AA12" i="3"/>
  <c r="Y12" i="3"/>
  <c r="W12" i="3"/>
  <c r="T12" i="3"/>
  <c r="R12" i="3"/>
  <c r="M12" i="3"/>
  <c r="J12" i="3"/>
  <c r="F12" i="3"/>
  <c r="C12" i="3" s="1"/>
  <c r="AA11" i="3"/>
  <c r="Y11" i="3"/>
  <c r="W11" i="3"/>
  <c r="T11" i="3"/>
  <c r="R11" i="3"/>
  <c r="M11" i="3"/>
  <c r="J11" i="3"/>
  <c r="C11" i="3" s="1"/>
  <c r="F11" i="3"/>
  <c r="AA10" i="3"/>
  <c r="Y10" i="3"/>
  <c r="W10" i="3"/>
  <c r="T10" i="3"/>
  <c r="R10" i="3"/>
  <c r="M10" i="3"/>
  <c r="J10" i="3"/>
  <c r="F10" i="3"/>
  <c r="AA9" i="3"/>
  <c r="Y9" i="3"/>
  <c r="W9" i="3"/>
  <c r="C9" i="3" s="1"/>
  <c r="T9" i="3"/>
  <c r="R9" i="3"/>
  <c r="M9" i="3"/>
  <c r="J9" i="3"/>
  <c r="F9" i="3"/>
  <c r="AA8" i="3"/>
  <c r="Y8" i="3"/>
  <c r="W8" i="3"/>
  <c r="T8" i="3"/>
  <c r="R8" i="3"/>
  <c r="M8" i="3"/>
  <c r="J8" i="3"/>
  <c r="F8" i="3"/>
  <c r="AA7" i="3"/>
  <c r="Y7" i="3"/>
  <c r="W7" i="3"/>
  <c r="T7" i="3"/>
  <c r="R7" i="3"/>
  <c r="M7" i="3"/>
  <c r="J7" i="3"/>
  <c r="C7" i="3" s="1"/>
  <c r="F7" i="3"/>
  <c r="AA6" i="3"/>
  <c r="Y6" i="3"/>
  <c r="W6" i="3"/>
  <c r="T6" i="3"/>
  <c r="R6" i="3"/>
  <c r="M6" i="3"/>
  <c r="J6" i="3"/>
  <c r="F6" i="3"/>
  <c r="AA5" i="3"/>
  <c r="Y5" i="3"/>
  <c r="W5" i="3"/>
  <c r="C5" i="3" s="1"/>
  <c r="T5" i="3"/>
  <c r="R5" i="3"/>
  <c r="M5" i="3"/>
  <c r="J5" i="3"/>
  <c r="F5" i="3"/>
  <c r="AA4" i="3"/>
  <c r="Y4" i="3"/>
  <c r="Y57" i="3" s="1"/>
  <c r="W4" i="3"/>
  <c r="T4" i="3"/>
  <c r="T58" i="3" s="1"/>
  <c r="R4" i="3"/>
  <c r="M4" i="3"/>
  <c r="M58" i="3" s="1"/>
  <c r="J4" i="3"/>
  <c r="F4" i="3"/>
  <c r="F57" i="3" s="1"/>
  <c r="R57" i="2"/>
  <c r="P57" i="2"/>
  <c r="N57" i="2"/>
  <c r="L57" i="2"/>
  <c r="I57" i="2"/>
  <c r="F57" i="2"/>
  <c r="E57" i="2"/>
  <c r="R56" i="2"/>
  <c r="P56" i="2"/>
  <c r="N56" i="2"/>
  <c r="L56" i="2"/>
  <c r="I56" i="2"/>
  <c r="F56" i="2"/>
  <c r="E56" i="2"/>
  <c r="Q54" i="2"/>
  <c r="O54" i="2"/>
  <c r="M54" i="2"/>
  <c r="J54" i="2"/>
  <c r="G54" i="2"/>
  <c r="Q53" i="2"/>
  <c r="O53" i="2"/>
  <c r="M53" i="2"/>
  <c r="J53" i="2"/>
  <c r="G53" i="2"/>
  <c r="Q52" i="2"/>
  <c r="O52" i="2"/>
  <c r="M52" i="2"/>
  <c r="J52" i="2"/>
  <c r="G52" i="2"/>
  <c r="Q51" i="2"/>
  <c r="O51" i="2"/>
  <c r="M51" i="2"/>
  <c r="J51" i="2"/>
  <c r="G51" i="2"/>
  <c r="Q50" i="2"/>
  <c r="O50" i="2"/>
  <c r="M50" i="2"/>
  <c r="J50" i="2"/>
  <c r="G50" i="2"/>
  <c r="Q49" i="2"/>
  <c r="O49" i="2"/>
  <c r="M49" i="2"/>
  <c r="J49" i="2"/>
  <c r="G49" i="2"/>
  <c r="Q48" i="2"/>
  <c r="O48" i="2"/>
  <c r="M48" i="2"/>
  <c r="J48" i="2"/>
  <c r="G48" i="2"/>
  <c r="Q47" i="2"/>
  <c r="O47" i="2"/>
  <c r="M47" i="2"/>
  <c r="J47" i="2"/>
  <c r="G47" i="2"/>
  <c r="Q46" i="2"/>
  <c r="O46" i="2"/>
  <c r="M46" i="2"/>
  <c r="J46" i="2"/>
  <c r="G46" i="2"/>
  <c r="Q45" i="2"/>
  <c r="O45" i="2"/>
  <c r="M45" i="2"/>
  <c r="J45" i="2"/>
  <c r="G45" i="2"/>
  <c r="Q44" i="2"/>
  <c r="O44" i="2"/>
  <c r="M44" i="2"/>
  <c r="J44" i="2"/>
  <c r="G44" i="2"/>
  <c r="Q43" i="2"/>
  <c r="O43" i="2"/>
  <c r="M43" i="2"/>
  <c r="J43" i="2"/>
  <c r="G43" i="2"/>
  <c r="Q42" i="2"/>
  <c r="O42" i="2"/>
  <c r="M42" i="2"/>
  <c r="J42" i="2"/>
  <c r="G42" i="2"/>
  <c r="Q41" i="2"/>
  <c r="O41" i="2"/>
  <c r="M41" i="2"/>
  <c r="J41" i="2"/>
  <c r="G41" i="2"/>
  <c r="Q40" i="2"/>
  <c r="O40" i="2"/>
  <c r="M40" i="2"/>
  <c r="J40" i="2"/>
  <c r="G40" i="2"/>
  <c r="Q39" i="2"/>
  <c r="O39" i="2"/>
  <c r="M39" i="2"/>
  <c r="J39" i="2"/>
  <c r="G39" i="2"/>
  <c r="Q38" i="2"/>
  <c r="O38" i="2"/>
  <c r="M38" i="2"/>
  <c r="J38" i="2"/>
  <c r="G38" i="2"/>
  <c r="Q37" i="2"/>
  <c r="O37" i="2"/>
  <c r="M37" i="2"/>
  <c r="J37" i="2"/>
  <c r="G37" i="2"/>
  <c r="Q36" i="2"/>
  <c r="O36" i="2"/>
  <c r="M36" i="2"/>
  <c r="J36" i="2"/>
  <c r="G36" i="2"/>
  <c r="Q35" i="2"/>
  <c r="O35" i="2"/>
  <c r="M35" i="2"/>
  <c r="J35" i="2"/>
  <c r="G35" i="2"/>
  <c r="Q34" i="2"/>
  <c r="O34" i="2"/>
  <c r="M34" i="2"/>
  <c r="J34" i="2"/>
  <c r="G34" i="2"/>
  <c r="Q33" i="2"/>
  <c r="O33" i="2"/>
  <c r="M33" i="2"/>
  <c r="J33" i="2"/>
  <c r="G33" i="2"/>
  <c r="Q32" i="2"/>
  <c r="O32" i="2"/>
  <c r="M32" i="2"/>
  <c r="J32" i="2"/>
  <c r="G32" i="2"/>
  <c r="Q31" i="2"/>
  <c r="O31" i="2"/>
  <c r="M31" i="2"/>
  <c r="J31" i="2"/>
  <c r="G31" i="2"/>
  <c r="Q30" i="2"/>
  <c r="O30" i="2"/>
  <c r="M30" i="2"/>
  <c r="J30" i="2"/>
  <c r="G30" i="2"/>
  <c r="Q29" i="2"/>
  <c r="O29" i="2"/>
  <c r="M29" i="2"/>
  <c r="J29" i="2"/>
  <c r="G29" i="2"/>
  <c r="Q28" i="2"/>
  <c r="O28" i="2"/>
  <c r="M28" i="2"/>
  <c r="J28" i="2"/>
  <c r="G28" i="2"/>
  <c r="Q27" i="2"/>
  <c r="O27" i="2"/>
  <c r="M27" i="2"/>
  <c r="J27" i="2"/>
  <c r="G27" i="2"/>
  <c r="Q26" i="2"/>
  <c r="O26" i="2"/>
  <c r="M26" i="2"/>
  <c r="J26" i="2"/>
  <c r="G26" i="2"/>
  <c r="Q25" i="2"/>
  <c r="O25" i="2"/>
  <c r="M25" i="2"/>
  <c r="J25" i="2"/>
  <c r="G25" i="2"/>
  <c r="Q24" i="2"/>
  <c r="O24" i="2"/>
  <c r="M24" i="2"/>
  <c r="J24" i="2"/>
  <c r="G24" i="2"/>
  <c r="Q23" i="2"/>
  <c r="O23" i="2"/>
  <c r="M23" i="2"/>
  <c r="J23" i="2"/>
  <c r="G23" i="2"/>
  <c r="Q22" i="2"/>
  <c r="O22" i="2"/>
  <c r="M22" i="2"/>
  <c r="J22" i="2"/>
  <c r="G22" i="2"/>
  <c r="Q21" i="2"/>
  <c r="O21" i="2"/>
  <c r="M21" i="2"/>
  <c r="J21" i="2"/>
  <c r="G21" i="2"/>
  <c r="Q20" i="2"/>
  <c r="O20" i="2"/>
  <c r="M20" i="2"/>
  <c r="J20" i="2"/>
  <c r="G20" i="2"/>
  <c r="Q19" i="2"/>
  <c r="O19" i="2"/>
  <c r="M19" i="2"/>
  <c r="J19" i="2"/>
  <c r="G19" i="2"/>
  <c r="Q18" i="2"/>
  <c r="O18" i="2"/>
  <c r="M18" i="2"/>
  <c r="J18" i="2"/>
  <c r="G18" i="2"/>
  <c r="Q17" i="2"/>
  <c r="O17" i="2"/>
  <c r="M17" i="2"/>
  <c r="J17" i="2"/>
  <c r="G17" i="2"/>
  <c r="Q16" i="2"/>
  <c r="O16" i="2"/>
  <c r="M16" i="2"/>
  <c r="J16" i="2"/>
  <c r="G16" i="2"/>
  <c r="Q15" i="2"/>
  <c r="O15" i="2"/>
  <c r="M15" i="2"/>
  <c r="J15" i="2"/>
  <c r="G15" i="2"/>
  <c r="Q14" i="2"/>
  <c r="O14" i="2"/>
  <c r="M14" i="2"/>
  <c r="J14" i="2"/>
  <c r="G14" i="2"/>
  <c r="Q13" i="2"/>
  <c r="O13" i="2"/>
  <c r="M13" i="2"/>
  <c r="J13" i="2"/>
  <c r="G13" i="2"/>
  <c r="Q12" i="2"/>
  <c r="O12" i="2"/>
  <c r="M12" i="2"/>
  <c r="J12" i="2"/>
  <c r="G12" i="2"/>
  <c r="Q11" i="2"/>
  <c r="O11" i="2"/>
  <c r="M11" i="2"/>
  <c r="J11" i="2"/>
  <c r="G11" i="2"/>
  <c r="Q10" i="2"/>
  <c r="O10" i="2"/>
  <c r="M10" i="2"/>
  <c r="J10" i="2"/>
  <c r="G10" i="2"/>
  <c r="Q9" i="2"/>
  <c r="O9" i="2"/>
  <c r="M9" i="2"/>
  <c r="J9" i="2"/>
  <c r="G9" i="2"/>
  <c r="Q8" i="2"/>
  <c r="O8" i="2"/>
  <c r="M8" i="2"/>
  <c r="J8" i="2"/>
  <c r="G8" i="2"/>
  <c r="Q7" i="2"/>
  <c r="O7" i="2"/>
  <c r="M7" i="2"/>
  <c r="J7" i="2"/>
  <c r="G7" i="2"/>
  <c r="Q6" i="2"/>
  <c r="O6" i="2"/>
  <c r="M6" i="2"/>
  <c r="J6" i="2"/>
  <c r="G6" i="2"/>
  <c r="Q5" i="2"/>
  <c r="O5" i="2"/>
  <c r="M5" i="2"/>
  <c r="J5" i="2"/>
  <c r="G5" i="2"/>
  <c r="Q4" i="2"/>
  <c r="O4" i="2"/>
  <c r="M4" i="2"/>
  <c r="J4" i="2"/>
  <c r="G4" i="2"/>
  <c r="Q3" i="2"/>
  <c r="O3" i="2"/>
  <c r="M3" i="2"/>
  <c r="M57" i="2" s="1"/>
  <c r="J3" i="2"/>
  <c r="G3" i="2"/>
  <c r="G53" i="1"/>
  <c r="G52" i="1"/>
  <c r="F52" i="1"/>
  <c r="G51" i="1"/>
  <c r="G50" i="1"/>
  <c r="G49" i="1"/>
  <c r="F48" i="1"/>
  <c r="G47" i="1"/>
  <c r="F47" i="1"/>
  <c r="G46" i="1"/>
  <c r="F46" i="1"/>
  <c r="G45" i="1"/>
  <c r="F45" i="1"/>
  <c r="G44" i="1"/>
  <c r="F43" i="1"/>
  <c r="F42" i="1"/>
  <c r="F41" i="1"/>
  <c r="G40" i="1"/>
  <c r="G39" i="1"/>
  <c r="F39" i="1"/>
  <c r="G38" i="1"/>
  <c r="G37" i="1"/>
  <c r="F37" i="1"/>
  <c r="G36" i="1"/>
  <c r="G35" i="1"/>
  <c r="F33" i="1"/>
  <c r="G32" i="1"/>
  <c r="F32" i="1"/>
  <c r="G31" i="1"/>
  <c r="G30" i="1"/>
  <c r="F30" i="1"/>
  <c r="G29" i="1"/>
  <c r="F29" i="1"/>
  <c r="G28" i="1"/>
  <c r="G27" i="1"/>
  <c r="F27" i="1"/>
  <c r="F25" i="1"/>
  <c r="G24" i="1"/>
  <c r="G23" i="1"/>
  <c r="F23" i="1"/>
  <c r="G20" i="1"/>
  <c r="F20" i="1"/>
  <c r="G19" i="1"/>
  <c r="F19" i="1"/>
  <c r="F16" i="1"/>
  <c r="G15" i="1"/>
  <c r="F15" i="1"/>
  <c r="G14" i="1"/>
  <c r="F14" i="1"/>
  <c r="G13" i="1"/>
  <c r="F13" i="1"/>
  <c r="G12" i="1"/>
  <c r="F11" i="1"/>
  <c r="F10" i="1"/>
  <c r="G9" i="1"/>
  <c r="F9" i="1"/>
  <c r="G8" i="1"/>
  <c r="G7" i="1"/>
  <c r="F7" i="1"/>
  <c r="G6" i="1"/>
  <c r="G5" i="1"/>
  <c r="F5" i="1"/>
  <c r="G4" i="1"/>
  <c r="G3" i="1"/>
  <c r="K18" i="2" l="1"/>
  <c r="G33" i="1"/>
  <c r="Q57" i="2"/>
  <c r="S9" i="2" s="1"/>
  <c r="Q56" i="2"/>
  <c r="S36" i="2" s="1"/>
  <c r="H25" i="2"/>
  <c r="H31" i="2"/>
  <c r="K32" i="2"/>
  <c r="C28" i="3"/>
  <c r="C30" i="3"/>
  <c r="O59" i="4"/>
  <c r="C21" i="4"/>
  <c r="G22" i="1"/>
  <c r="S10" i="2"/>
  <c r="H23" i="2"/>
  <c r="H35" i="2"/>
  <c r="K52" i="2"/>
  <c r="D45" i="3"/>
  <c r="C44" i="4"/>
  <c r="M59" i="4"/>
  <c r="M58" i="4"/>
  <c r="F3" i="1"/>
  <c r="G43" i="1"/>
  <c r="G57" i="2"/>
  <c r="G56" i="2"/>
  <c r="H39" i="2"/>
  <c r="H43" i="2"/>
  <c r="H47" i="2"/>
  <c r="H51" i="2"/>
  <c r="C6" i="3"/>
  <c r="C36" i="3"/>
  <c r="W58" i="3"/>
  <c r="C29" i="4"/>
  <c r="F17" i="1"/>
  <c r="G11" i="1"/>
  <c r="F24" i="1"/>
  <c r="G16" i="1"/>
  <c r="F21" i="1"/>
  <c r="G48" i="1"/>
  <c r="H3" i="2"/>
  <c r="H21" i="2"/>
  <c r="H29" i="2"/>
  <c r="J57" i="3"/>
  <c r="C8" i="3"/>
  <c r="C10" i="3"/>
  <c r="C38" i="3"/>
  <c r="C40" i="3"/>
  <c r="C20" i="4"/>
  <c r="S34" i="2"/>
  <c r="W57" i="3"/>
  <c r="C24" i="3"/>
  <c r="F18" i="1"/>
  <c r="G21" i="1"/>
  <c r="F50" i="1"/>
  <c r="J57" i="2"/>
  <c r="K48" i="2" s="1"/>
  <c r="J56" i="2"/>
  <c r="K54" i="2" s="1"/>
  <c r="H5" i="2"/>
  <c r="H7" i="2"/>
  <c r="H9" i="2"/>
  <c r="H11" i="2"/>
  <c r="H13" i="2"/>
  <c r="H15" i="2"/>
  <c r="H17" i="2"/>
  <c r="H19" i="2"/>
  <c r="K22" i="2"/>
  <c r="H33" i="2"/>
  <c r="K34" i="2"/>
  <c r="S52" i="2"/>
  <c r="C14" i="3"/>
  <c r="D25" i="3"/>
  <c r="C42" i="3"/>
  <c r="F59" i="4"/>
  <c r="C37" i="4"/>
  <c r="K12" i="2"/>
  <c r="O57" i="2"/>
  <c r="D55" i="3"/>
  <c r="F31" i="1"/>
  <c r="H37" i="2"/>
  <c r="H41" i="2"/>
  <c r="K42" i="2"/>
  <c r="H45" i="2"/>
  <c r="K46" i="2"/>
  <c r="H49" i="2"/>
  <c r="H53" i="2"/>
  <c r="M56" i="2"/>
  <c r="R57" i="3"/>
  <c r="D29" i="3"/>
  <c r="C46" i="3"/>
  <c r="I58" i="4"/>
  <c r="C28" i="4"/>
  <c r="K20" i="2"/>
  <c r="C4" i="3"/>
  <c r="D12" i="3" s="1"/>
  <c r="T57" i="3"/>
  <c r="F58" i="3"/>
  <c r="I59" i="4"/>
  <c r="F58" i="4"/>
  <c r="O56" i="2"/>
  <c r="Y58" i="3"/>
  <c r="O58" i="4"/>
  <c r="K59" i="4"/>
  <c r="J58" i="3"/>
  <c r="R58" i="3"/>
  <c r="C5" i="4"/>
  <c r="D14" i="4" s="1"/>
  <c r="D53" i="4" l="1"/>
  <c r="D42" i="4"/>
  <c r="D44" i="3"/>
  <c r="D7" i="4"/>
  <c r="D28" i="4"/>
  <c r="G25" i="1"/>
  <c r="D18" i="3"/>
  <c r="D14" i="3"/>
  <c r="F12" i="1"/>
  <c r="C9" i="2"/>
  <c r="D24" i="3"/>
  <c r="F22" i="1"/>
  <c r="D35" i="4"/>
  <c r="D21" i="3"/>
  <c r="K24" i="2"/>
  <c r="D10" i="4"/>
  <c r="D23" i="4"/>
  <c r="C51" i="2"/>
  <c r="D44" i="4"/>
  <c r="G41" i="1"/>
  <c r="D31" i="3"/>
  <c r="K26" i="2"/>
  <c r="S8" i="2"/>
  <c r="D47" i="4"/>
  <c r="D27" i="3"/>
  <c r="C31" i="2"/>
  <c r="D36" i="4"/>
  <c r="K4" i="2"/>
  <c r="D20" i="3"/>
  <c r="D29" i="4"/>
  <c r="G26" i="1"/>
  <c r="F26" i="1"/>
  <c r="D28" i="3"/>
  <c r="D53" i="3"/>
  <c r="D16" i="4"/>
  <c r="D15" i="3"/>
  <c r="D11" i="3"/>
  <c r="S26" i="2"/>
  <c r="D30" i="4"/>
  <c r="D10" i="3"/>
  <c r="F8" i="1"/>
  <c r="D37" i="3"/>
  <c r="D32" i="4"/>
  <c r="D13" i="3"/>
  <c r="C23" i="2"/>
  <c r="S6" i="2"/>
  <c r="D21" i="4"/>
  <c r="G18" i="1"/>
  <c r="D9" i="3"/>
  <c r="D24" i="4"/>
  <c r="S11" i="2"/>
  <c r="D40" i="4"/>
  <c r="D50" i="4"/>
  <c r="D51" i="3"/>
  <c r="D37" i="4"/>
  <c r="G34" i="1"/>
  <c r="D26" i="4"/>
  <c r="K28" i="2"/>
  <c r="D20" i="4"/>
  <c r="G17" i="1"/>
  <c r="D7" i="3"/>
  <c r="S30" i="2"/>
  <c r="F34" i="1"/>
  <c r="D36" i="3"/>
  <c r="D5" i="3"/>
  <c r="D22" i="4"/>
  <c r="S18" i="2"/>
  <c r="S50" i="2"/>
  <c r="S53" i="2"/>
  <c r="S49" i="2"/>
  <c r="S45" i="2"/>
  <c r="S41" i="2"/>
  <c r="S37" i="2"/>
  <c r="S33" i="2"/>
  <c r="S29" i="2"/>
  <c r="S31" i="2"/>
  <c r="S47" i="2"/>
  <c r="S39" i="2"/>
  <c r="S27" i="2"/>
  <c r="S43" i="2"/>
  <c r="S25" i="2"/>
  <c r="S19" i="2"/>
  <c r="S17" i="2"/>
  <c r="S35" i="2"/>
  <c r="S21" i="2"/>
  <c r="C21" i="2" s="1"/>
  <c r="S3" i="2"/>
  <c r="S51" i="2"/>
  <c r="S23" i="2"/>
  <c r="D16" i="3"/>
  <c r="S13" i="2"/>
  <c r="D5" i="4"/>
  <c r="C59" i="4"/>
  <c r="C58" i="4"/>
  <c r="G2" i="1"/>
  <c r="D49" i="4"/>
  <c r="D17" i="4"/>
  <c r="D41" i="4"/>
  <c r="D9" i="4"/>
  <c r="D33" i="4"/>
  <c r="D13" i="4"/>
  <c r="D34" i="4"/>
  <c r="D52" i="3"/>
  <c r="D56" i="4"/>
  <c r="C41" i="2"/>
  <c r="S48" i="2"/>
  <c r="D48" i="4"/>
  <c r="K38" i="2"/>
  <c r="C17" i="2"/>
  <c r="K51" i="2"/>
  <c r="K47" i="2"/>
  <c r="C47" i="2" s="1"/>
  <c r="K43" i="2"/>
  <c r="K39" i="2"/>
  <c r="C39" i="2" s="1"/>
  <c r="K35" i="2"/>
  <c r="C35" i="2" s="1"/>
  <c r="K31" i="2"/>
  <c r="K11" i="2"/>
  <c r="C11" i="2" s="1"/>
  <c r="K7" i="2"/>
  <c r="C7" i="2" s="1"/>
  <c r="K29" i="2"/>
  <c r="C29" i="2" s="1"/>
  <c r="K21" i="2"/>
  <c r="K3" i="2"/>
  <c r="K15" i="2"/>
  <c r="C15" i="2" s="1"/>
  <c r="K5" i="2"/>
  <c r="C5" i="2" s="1"/>
  <c r="K41" i="2"/>
  <c r="K23" i="2"/>
  <c r="K53" i="2"/>
  <c r="C53" i="2" s="1"/>
  <c r="K49" i="2"/>
  <c r="K17" i="2"/>
  <c r="K25" i="2"/>
  <c r="C25" i="2" s="1"/>
  <c r="K13" i="2"/>
  <c r="K19" i="2"/>
  <c r="C19" i="2" s="1"/>
  <c r="K27" i="2"/>
  <c r="K45" i="2"/>
  <c r="C45" i="2" s="1"/>
  <c r="K37" i="2"/>
  <c r="C37" i="2" s="1"/>
  <c r="K33" i="2"/>
  <c r="C33" i="2" s="1"/>
  <c r="K9" i="2"/>
  <c r="K16" i="2"/>
  <c r="D8" i="4"/>
  <c r="K14" i="2"/>
  <c r="D35" i="3"/>
  <c r="S28" i="2"/>
  <c r="D33" i="3"/>
  <c r="D18" i="4"/>
  <c r="K44" i="2"/>
  <c r="S16" i="2"/>
  <c r="D23" i="3"/>
  <c r="D50" i="3"/>
  <c r="S46" i="2"/>
  <c r="D26" i="3"/>
  <c r="D32" i="3"/>
  <c r="S15" i="2"/>
  <c r="D8" i="3"/>
  <c r="F6" i="1"/>
  <c r="D49" i="3"/>
  <c r="D27" i="4"/>
  <c r="S20" i="2"/>
  <c r="D15" i="4"/>
  <c r="D19" i="4"/>
  <c r="D6" i="4"/>
  <c r="S44" i="2"/>
  <c r="D45" i="4"/>
  <c r="D43" i="4"/>
  <c r="D47" i="3"/>
  <c r="D43" i="3"/>
  <c r="S40" i="2"/>
  <c r="K6" i="2"/>
  <c r="D40" i="3"/>
  <c r="F38" i="1"/>
  <c r="S32" i="2"/>
  <c r="K10" i="2"/>
  <c r="D34" i="3"/>
  <c r="S24" i="2"/>
  <c r="D12" i="4"/>
  <c r="K40" i="2"/>
  <c r="S14" i="2"/>
  <c r="S22" i="2"/>
  <c r="D41" i="3"/>
  <c r="S42" i="2"/>
  <c r="D51" i="4"/>
  <c r="D22" i="3"/>
  <c r="D25" i="4"/>
  <c r="C49" i="2"/>
  <c r="D38" i="3"/>
  <c r="F36" i="1"/>
  <c r="D6" i="3"/>
  <c r="F4" i="1"/>
  <c r="C58" i="3"/>
  <c r="C57" i="3"/>
  <c r="F2" i="1"/>
  <c r="D4" i="3"/>
  <c r="D11" i="4"/>
  <c r="C3" i="2"/>
  <c r="C43" i="2"/>
  <c r="S4" i="2"/>
  <c r="S54" i="2"/>
  <c r="S7" i="2"/>
  <c r="D31" i="4"/>
  <c r="D54" i="4"/>
  <c r="D39" i="4"/>
  <c r="D38" i="4"/>
  <c r="D46" i="3"/>
  <c r="F44" i="1"/>
  <c r="K50" i="2"/>
  <c r="D42" i="3"/>
  <c r="F40" i="1"/>
  <c r="C13" i="2"/>
  <c r="D52" i="4"/>
  <c r="D39" i="3"/>
  <c r="K30" i="2"/>
  <c r="D55" i="4"/>
  <c r="D17" i="3"/>
  <c r="H52" i="2"/>
  <c r="C52" i="2" s="1"/>
  <c r="H48" i="2"/>
  <c r="H44" i="2"/>
  <c r="C44" i="2" s="1"/>
  <c r="H40" i="2"/>
  <c r="C40" i="2" s="1"/>
  <c r="H36" i="2"/>
  <c r="H32" i="2"/>
  <c r="C32" i="2" s="1"/>
  <c r="H28" i="2"/>
  <c r="H20" i="2"/>
  <c r="C20" i="2" s="1"/>
  <c r="H18" i="2"/>
  <c r="C18" i="2" s="1"/>
  <c r="H16" i="2"/>
  <c r="C16" i="2" s="1"/>
  <c r="H14" i="2"/>
  <c r="C14" i="2" s="1"/>
  <c r="H12" i="2"/>
  <c r="H10" i="2"/>
  <c r="C10" i="2" s="1"/>
  <c r="H8" i="2"/>
  <c r="H6" i="2"/>
  <c r="C6" i="2" s="1"/>
  <c r="H4" i="2"/>
  <c r="C4" i="2" s="1"/>
  <c r="H54" i="2"/>
  <c r="H50" i="2"/>
  <c r="C50" i="2" s="1"/>
  <c r="H46" i="2"/>
  <c r="C46" i="2" s="1"/>
  <c r="H42" i="2"/>
  <c r="C42" i="2" s="1"/>
  <c r="H38" i="2"/>
  <c r="H34" i="2"/>
  <c r="C34" i="2" s="1"/>
  <c r="H22" i="2"/>
  <c r="H30" i="2"/>
  <c r="H24" i="2"/>
  <c r="C24" i="2" s="1"/>
  <c r="H26" i="2"/>
  <c r="C26" i="2" s="1"/>
  <c r="K8" i="2"/>
  <c r="D54" i="3"/>
  <c r="K36" i="2"/>
  <c r="S12" i="2"/>
  <c r="D19" i="3"/>
  <c r="D30" i="3"/>
  <c r="F28" i="1"/>
  <c r="S38" i="2"/>
  <c r="D46" i="4"/>
  <c r="H27" i="2"/>
  <c r="C27" i="2" s="1"/>
  <c r="D48" i="3"/>
  <c r="S5" i="2"/>
  <c r="E38" i="1" l="1"/>
  <c r="C38" i="1" s="1"/>
  <c r="E24" i="1"/>
  <c r="C24" i="1" s="1"/>
  <c r="E46" i="1"/>
  <c r="C46" i="1" s="1"/>
  <c r="E6" i="1"/>
  <c r="C6" i="1" s="1"/>
  <c r="E10" i="1"/>
  <c r="C10" i="1" s="1"/>
  <c r="E14" i="1"/>
  <c r="C14" i="1" s="1"/>
  <c r="E20" i="1"/>
  <c r="C20" i="1" s="1"/>
  <c r="E44" i="1"/>
  <c r="C44" i="1" s="1"/>
  <c r="E32" i="1"/>
  <c r="C32" i="1" s="1"/>
  <c r="E28" i="1"/>
  <c r="C28" i="1" s="1"/>
  <c r="E36" i="1"/>
  <c r="C36" i="1" s="1"/>
  <c r="E52" i="1"/>
  <c r="C52" i="1" s="1"/>
  <c r="E18" i="1"/>
  <c r="C18" i="1" s="1"/>
  <c r="E4" i="1"/>
  <c r="C4" i="1" s="1"/>
  <c r="E34" i="1"/>
  <c r="C34" i="1" s="1"/>
  <c r="E13" i="1"/>
  <c r="C13" i="1" s="1"/>
  <c r="E33" i="1"/>
  <c r="C33" i="1" s="1"/>
  <c r="E31" i="1"/>
  <c r="C31" i="1" s="1"/>
  <c r="E16" i="1"/>
  <c r="C16" i="1" s="1"/>
  <c r="C38" i="2"/>
  <c r="E9" i="1"/>
  <c r="C9" i="1" s="1"/>
  <c r="C36" i="2"/>
  <c r="E2" i="1"/>
  <c r="E45" i="1"/>
  <c r="C45" i="1" s="1"/>
  <c r="H57" i="2"/>
  <c r="C8" i="2"/>
  <c r="D15" i="2" s="1"/>
  <c r="E42" i="1"/>
  <c r="C42" i="1" s="1"/>
  <c r="E26" i="1"/>
  <c r="C26" i="1" s="1"/>
  <c r="E41" i="1"/>
  <c r="C41" i="1" s="1"/>
  <c r="C12" i="2"/>
  <c r="E39" i="1"/>
  <c r="C39" i="1" s="1"/>
  <c r="H56" i="2"/>
  <c r="E12" i="1"/>
  <c r="C12" i="1" s="1"/>
  <c r="E22" i="1"/>
  <c r="C22" i="1" s="1"/>
  <c r="E50" i="1"/>
  <c r="C50" i="1" s="1"/>
  <c r="E49" i="1"/>
  <c r="C49" i="1" s="1"/>
  <c r="E30" i="1"/>
  <c r="C30" i="1" s="1"/>
  <c r="E8" i="1"/>
  <c r="C8" i="1" s="1"/>
  <c r="E25" i="1"/>
  <c r="C25" i="1" s="1"/>
  <c r="C48" i="2"/>
  <c r="E23" i="1"/>
  <c r="C23" i="1" s="1"/>
  <c r="C54" i="2"/>
  <c r="E17" i="1"/>
  <c r="C17" i="1" s="1"/>
  <c r="E51" i="1"/>
  <c r="C51" i="1" s="1"/>
  <c r="E48" i="1"/>
  <c r="C48" i="1" s="1"/>
  <c r="K57" i="2"/>
  <c r="K56" i="2"/>
  <c r="E43" i="1"/>
  <c r="C43" i="1" s="1"/>
  <c r="E15" i="1"/>
  <c r="C15" i="1" s="1"/>
  <c r="E40" i="1"/>
  <c r="C40" i="1" s="1"/>
  <c r="C30" i="2"/>
  <c r="E3" i="1"/>
  <c r="C3" i="1" s="1"/>
  <c r="E19" i="1"/>
  <c r="C19" i="1" s="1"/>
  <c r="F57" i="1"/>
  <c r="F56" i="1"/>
  <c r="F55" i="1"/>
  <c r="C22" i="2"/>
  <c r="D40" i="2" s="1"/>
  <c r="E5" i="1"/>
  <c r="C5" i="1" s="1"/>
  <c r="C28" i="2"/>
  <c r="D10" i="2" s="1"/>
  <c r="G57" i="1"/>
  <c r="G56" i="1"/>
  <c r="G55" i="1"/>
  <c r="S57" i="2"/>
  <c r="S56" i="2"/>
  <c r="D20" i="2" l="1"/>
  <c r="D23" i="2"/>
  <c r="D44" i="2"/>
  <c r="D18" i="2"/>
  <c r="D9" i="2"/>
  <c r="D42" i="2"/>
  <c r="D46" i="2"/>
  <c r="D38" i="2"/>
  <c r="E37" i="1"/>
  <c r="C37" i="1" s="1"/>
  <c r="D14" i="2"/>
  <c r="D53" i="2"/>
  <c r="D45" i="2"/>
  <c r="D7" i="2"/>
  <c r="D6" i="2"/>
  <c r="D4" i="2"/>
  <c r="D54" i="2"/>
  <c r="E53" i="1"/>
  <c r="C53" i="1" s="1"/>
  <c r="D30" i="1"/>
  <c r="D13" i="2"/>
  <c r="D3" i="2"/>
  <c r="D35" i="2"/>
  <c r="D21" i="2"/>
  <c r="D47" i="2"/>
  <c r="D27" i="2"/>
  <c r="D17" i="2"/>
  <c r="D37" i="2"/>
  <c r="D28" i="2"/>
  <c r="E27" i="1"/>
  <c r="C27" i="1" s="1"/>
  <c r="D30" i="2"/>
  <c r="E29" i="1"/>
  <c r="C29" i="1" s="1"/>
  <c r="D31" i="2"/>
  <c r="E56" i="1"/>
  <c r="C2" i="1"/>
  <c r="D6" i="1" s="1"/>
  <c r="D24" i="2"/>
  <c r="D43" i="2"/>
  <c r="C56" i="2"/>
  <c r="D5" i="2"/>
  <c r="D25" i="2"/>
  <c r="D41" i="2"/>
  <c r="D49" i="2"/>
  <c r="D48" i="2"/>
  <c r="E47" i="1"/>
  <c r="C47" i="1" s="1"/>
  <c r="D50" i="2"/>
  <c r="C57" i="2"/>
  <c r="D32" i="2"/>
  <c r="D29" i="2"/>
  <c r="D51" i="2"/>
  <c r="D8" i="2"/>
  <c r="E7" i="1"/>
  <c r="C7" i="1" s="1"/>
  <c r="D7" i="1" s="1"/>
  <c r="D36" i="2"/>
  <c r="E35" i="1"/>
  <c r="C35" i="1" s="1"/>
  <c r="D13" i="1"/>
  <c r="D22" i="2"/>
  <c r="E21" i="1"/>
  <c r="C21" i="1" s="1"/>
  <c r="D16" i="2"/>
  <c r="D52" i="2"/>
  <c r="D26" i="2"/>
  <c r="D12" i="2"/>
  <c r="E11" i="1"/>
  <c r="C11" i="1" s="1"/>
  <c r="D34" i="2"/>
  <c r="D19" i="2"/>
  <c r="D33" i="2"/>
  <c r="D11" i="2"/>
  <c r="D39" i="2"/>
  <c r="D46" i="1" l="1"/>
  <c r="D53" i="1"/>
  <c r="D19" i="1"/>
  <c r="D38" i="1"/>
  <c r="D49" i="1"/>
  <c r="D20" i="1"/>
  <c r="D36" i="1"/>
  <c r="D43" i="1"/>
  <c r="D4" i="1"/>
  <c r="E57" i="1"/>
  <c r="D25" i="1"/>
  <c r="D37" i="1"/>
  <c r="D3" i="1"/>
  <c r="D9" i="1"/>
  <c r="D15" i="1"/>
  <c r="D32" i="1"/>
  <c r="D51" i="1"/>
  <c r="D42" i="1"/>
  <c r="D14" i="1"/>
  <c r="D48" i="1"/>
  <c r="D34" i="1"/>
  <c r="D16" i="1"/>
  <c r="D5" i="1"/>
  <c r="D10" i="1"/>
  <c r="D29" i="1"/>
  <c r="D11" i="1"/>
  <c r="D23" i="1"/>
  <c r="D18" i="1"/>
  <c r="D12" i="1"/>
  <c r="D39" i="1"/>
  <c r="D28" i="1"/>
  <c r="D40" i="1"/>
  <c r="D44" i="1"/>
  <c r="D52" i="1"/>
  <c r="D50" i="1"/>
  <c r="D45" i="1"/>
  <c r="D17" i="1"/>
  <c r="D21" i="1"/>
  <c r="D33" i="1"/>
  <c r="C57" i="1"/>
  <c r="C55" i="1"/>
  <c r="D2" i="1"/>
  <c r="C56" i="1"/>
  <c r="D8" i="1"/>
  <c r="D26" i="1"/>
  <c r="D35" i="1"/>
  <c r="D24" i="1"/>
  <c r="D47" i="1"/>
  <c r="D31" i="1"/>
  <c r="E55" i="1"/>
  <c r="D27" i="1"/>
  <c r="D41" i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9" authorId="0" shapeId="0" xr:uid="{00000000-0006-0000-0100-000001000000}">
      <text>
        <r>
          <rPr>
            <sz val="10"/>
            <color rgb="FF000000"/>
            <rFont val="Arial"/>
            <scheme val="minor"/>
          </rPr>
          <t>======
ID#AAAAbRYwwZM
Stephen Stapleton    (2022-06-29 14:42:48)
bartenders get $8.23</t>
        </r>
      </text>
    </comment>
    <comment ref="N11" authorId="0" shapeId="0" xr:uid="{00000000-0006-0000-0100-000005000000}">
      <text>
        <r>
          <rPr>
            <sz val="10"/>
            <color rgb="FF000000"/>
            <rFont val="Arial"/>
            <scheme val="minor"/>
          </rPr>
          <t>======
ID#AAAAHA3L5oc
Stephen Stapleton    (2020-09-29 19:54:25)
https://oag.dc.gov/workers-rights/wage-and-hour-laws#:~:text=The%20following%20employees%20are%20exempt,the%20Fair%20Labor%20Standards%20Act.</t>
        </r>
      </text>
    </comment>
    <comment ref="I35" authorId="0" shapeId="0" xr:uid="{00000000-0006-0000-0100-000002000000}">
      <text>
        <r>
          <rPr>
            <sz val="10"/>
            <color rgb="FF000000"/>
            <rFont val="Arial"/>
            <scheme val="minor"/>
          </rPr>
          <t>======
ID#AAAAbRYwwY8
Stephen Stapleton    (2022-06-29 14:41:43)
For non-food service employees, $11/hour
------
ID#AAAA04Pbyss
Stephen Stapleton    (2023-07-07 17:45:40)
$11.85 now</t>
        </r>
      </text>
    </comment>
    <comment ref="E42" authorId="0" shapeId="0" xr:uid="{00000000-0006-0000-0100-000003000000}">
      <text>
        <r>
          <rPr>
            <sz val="10"/>
            <color rgb="FF000000"/>
            <rFont val="Arial"/>
            <scheme val="minor"/>
          </rPr>
          <t>======
ID#AAAANd7cc_I
Stephen Stapleton    (2021-07-15 02:26:51)
this is hand-calculated based on estimated MIT process
------
ID#AAAA04Pbyso
Stephen Stapleton    (2023-07-07 17:45:07)
updated from last year</t>
        </r>
      </text>
    </comment>
    <comment ref="N42" authorId="0" shapeId="0" xr:uid="{00000000-0006-0000-0100-000004000000}">
      <text>
        <r>
          <rPr>
            <sz val="10"/>
            <color rgb="FF000000"/>
            <rFont val="Arial"/>
            <scheme val="minor"/>
          </rPr>
          <t>======
ID#AAAAHA3L5ow
Stephen Stapleton    (2020-09-29 19:56:09)
https://www.minimum-wage.org/puerto-rico#exemptions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0buDrXbT2SYN/RfCS0wFtn+G1j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 shapeId="0" xr:uid="{00000000-0006-0000-0200-00003A000000}">
      <text>
        <r>
          <rPr>
            <sz val="10"/>
            <color rgb="FF000000"/>
            <rFont val="Arial"/>
            <scheme val="minor"/>
          </rPr>
          <t>======
ID#AAAAKTbEPcY
tc={3B4A2D7E-0531-4510-B74F-C75D27C7868E}    (2020-09-24 22:37:28)
[Threaded comment]
Your version of Excel allows you to read this threaded comment; however, any edits to it will get removed if the file is opened in a newer version of Excel. Learn more: https://go.microsoft.com/fwlink/?linkid=870924
Comment:
    Took effect Sept 1, 2019</t>
        </r>
      </text>
    </comment>
    <comment ref="H4" authorId="0" shapeId="0" xr:uid="{00000000-0006-0000-0200-00001B000000}">
      <text>
        <r>
          <rPr>
            <sz val="10"/>
            <color rgb="FF000000"/>
            <rFont val="Arial"/>
            <scheme val="minor"/>
          </rPr>
          <t>======
ID#AAAANVu-9Qc
Stephen Stapleton    (2021-07-22 03:08:42)
https://www.natlawreview.com/article/alabama-enacts-new-equal-pay-law-to-prevent-wage-disparity-basis-sex-or-race</t>
        </r>
      </text>
    </comment>
    <comment ref="I4" authorId="0" shapeId="0" xr:uid="{00000000-0006-0000-0200-000039000000}">
      <text>
        <r>
          <rPr>
            <sz val="10"/>
            <color rgb="FF000000"/>
            <rFont val="Arial"/>
            <scheme val="minor"/>
          </rPr>
          <t>======
ID#AAAAKTbEPcg
tc={3F42E527-BAB8-40F9-A2CA-324959E31238}    (2020-09-24 22:37:28)
[Threaded comment]
Your version of Excel allows you to read this threaded comment; however, any edits to it will get removed if the file is opened in a newer version of Excel. Learn more: https://go.microsoft.com/fwlink/?linkid=870924
Comment:
    Effective Sept 1, 2019</t>
        </r>
      </text>
    </comment>
    <comment ref="N8" authorId="0" shapeId="0" xr:uid="{00000000-0006-0000-0200-000013000000}">
      <text>
        <r>
          <rPr>
            <sz val="10"/>
            <color rgb="FF000000"/>
            <rFont val="Arial"/>
            <scheme val="minor"/>
          </rPr>
          <t>======
ID#AAAAcPuBX5w
Stephen Stapleton    (2022-06-30 14:12:39)
possible movement in 2023: https://leginfo.legislature.ca.gov/faces/billTextClient.xhtml?bill_id=202120220AB1761</t>
        </r>
      </text>
    </comment>
    <comment ref="Q8" authorId="0" shapeId="0" xr:uid="{00000000-0006-0000-0200-000033000000}">
      <text>
        <r>
          <rPr>
            <sz val="10"/>
            <color rgb="FF000000"/>
            <rFont val="Arial"/>
            <scheme val="minor"/>
          </rPr>
          <t>======
ID#AAAAKTbEPdM
tc={D0116AAC-6945-493B-A5F9-81F84CA8B234}    (2020-09-24 22:37:28)
[Threaded comment]
Your version of Excel allows you to read this threaded comment; however, any edits to it will get removed if the file is opened in a newer version of Excel. Learn more: https://go.microsoft.com/fwlink/?linkid=870924
Comment:
    Only SF and Emeryville</t>
        </r>
      </text>
    </comment>
    <comment ref="I9" authorId="0" shapeId="0" xr:uid="{00000000-0006-0000-0200-00002F000000}">
      <text>
        <r>
          <rPr>
            <sz val="10"/>
            <color rgb="FF000000"/>
            <rFont val="Arial"/>
            <scheme val="minor"/>
          </rPr>
          <t>======
ID#AAAAKTbEPdo
tc={01944899-D882-4AFA-B72B-6BAD404924F2}    (2020-09-24 22:37:28)
[Threaded comment]
Your version of Excel allows you to read this threaded comment; however, any edits to it will get removed if the file is opened in a newer version of Excel. Learn more: https://go.microsoft.com/fwlink/?linkid=870924
Comment:
    Effective Jan 1, 2021</t>
        </r>
      </text>
    </comment>
    <comment ref="K9" authorId="0" shapeId="0" xr:uid="{00000000-0006-0000-0200-00000E000000}">
      <text>
        <r>
          <rPr>
            <sz val="10"/>
            <color rgb="FF000000"/>
            <rFont val="Arial"/>
            <scheme val="minor"/>
          </rPr>
          <t>======
ID#AAAAzHoEb7c
Katy Henderson    (2023-06-12 16:04:07)
https://famli.colorado.gov/</t>
        </r>
      </text>
    </comment>
    <comment ref="L9" authorId="0" shapeId="0" xr:uid="{00000000-0006-0000-0200-00000F000000}">
      <text>
        <r>
          <rPr>
            <sz val="10"/>
            <color rgb="FF000000"/>
            <rFont val="Arial"/>
            <scheme val="minor"/>
          </rPr>
          <t>======
ID#AAAAzHoEb7U
Katy Henderson    (2023-06-12 16:03:53)
https://leg.colorado.gov/bills/sb20-205</t>
        </r>
      </text>
    </comment>
    <comment ref="X9" authorId="0" shapeId="0" xr:uid="{00000000-0006-0000-0200-000010000000}">
      <text>
        <r>
          <rPr>
            <sz val="10"/>
            <color rgb="FF000000"/>
            <rFont val="Arial"/>
            <scheme val="minor"/>
          </rPr>
          <t>======
ID#AAAAemcBQ0s
Katy Henderson    (2022-08-18 15:33:00)
Only applies to agricultural workers</t>
        </r>
      </text>
    </comment>
    <comment ref="K10" authorId="0" shapeId="0" xr:uid="{00000000-0006-0000-0200-000031000000}">
      <text>
        <r>
          <rPr>
            <sz val="10"/>
            <color rgb="FF000000"/>
            <rFont val="Arial"/>
            <scheme val="minor"/>
          </rPr>
          <t>======
ID#AAAAKTbEPdc
tc={96B5A851-5506-4DBD-9A2F-D6993FE7737C}    (2020-09-24 22:37:28)
[Threaded comment]
Your version of Excel allows you to read this threaded comment; however, any edits to it will get removed if the file is opened in a newer version of Excel. Learn more: https://go.microsoft.com/fwlink/?linkid=870924
Comment:
    Takes effect Jan 1 2022</t>
        </r>
      </text>
    </comment>
    <comment ref="I12" authorId="0" shapeId="0" xr:uid="{00000000-0006-0000-0200-00002D000000}">
      <text>
        <r>
          <rPr>
            <sz val="10"/>
            <color rgb="FF000000"/>
            <rFont val="Arial"/>
            <scheme val="minor"/>
          </rPr>
          <t>======
ID#AAAAKTbEPd4
tc={D2E8F9E9-6B98-4DF9-944F-14CAA159683F}    (2020-09-24 22:37:28)
[Threaded comment]
Your version of Excel allows you to read this threaded comment; however, any edits to it will get removed if the file is opened in a newer version of Excel. Learn more: https://go.microsoft.com/fwlink/?linkid=870924
Comment:
    Limited to state agencies</t>
        </r>
      </text>
    </comment>
    <comment ref="U12" authorId="0" shapeId="0" xr:uid="{00000000-0006-0000-0200-000028000000}">
      <text>
        <r>
          <rPr>
            <sz val="10"/>
            <color rgb="FF000000"/>
            <rFont val="Arial"/>
            <scheme val="minor"/>
          </rPr>
          <t>======
ID#AAAAHA3L5wM
Stephen Stapleton    (2020-09-29 20:16:38)
https://www.irmi.com/articles/expert-commentary/farm-ag-workers-compensation-insurance references US Chamber of Commerce report behind pay-wall</t>
        </r>
      </text>
    </comment>
    <comment ref="S13" authorId="0" shapeId="0" xr:uid="{00000000-0006-0000-0200-000022000000}">
      <text>
        <r>
          <rPr>
            <sz val="10"/>
            <color rgb="FF000000"/>
            <rFont val="Arial"/>
            <scheme val="minor"/>
          </rPr>
          <t>======
ID#AAAANe682L8
Katy Henderson    (2021-07-19 15:14:54)
https://www.dms.myflorida.com/content/download/14842/82096</t>
        </r>
      </text>
    </comment>
    <comment ref="I14" authorId="0" shapeId="0" xr:uid="{00000000-0006-0000-0200-000001000000}">
      <text>
        <r>
          <rPr>
            <sz val="10"/>
            <color rgb="FF000000"/>
            <rFont val="Arial"/>
            <scheme val="minor"/>
          </rPr>
          <t>Atlanta city agencies only
======</t>
        </r>
      </text>
    </comment>
    <comment ref="S14" authorId="0" shapeId="0" xr:uid="{00000000-0006-0000-0200-000021000000}">
      <text>
        <r>
          <rPr>
            <sz val="10"/>
            <color rgb="FF000000"/>
            <rFont val="Arial"/>
            <scheme val="minor"/>
          </rPr>
          <t>======
ID#AAAANe682M8
Katy Henderson    (2021-07-19 15:22:11)
https://www.blr.com/HR-Employment/Discrimination/Sexual-Harassment-in-Georgia#:~:text=There%20is%20no%20state%20law,USC%202000e%20et%20seq
------
ID#AAAA04v2Dvc
Kaalan Day    (2023-07-07 18:44:46)
https://doas.ga.gov/human-resources-administration/board-rules-policy-and-compliance/jointly-issued-statewide-policies/sexual-harassment-prevention-policy
No point given because policy only applies to public workers.</t>
        </r>
      </text>
    </comment>
    <comment ref="H15" authorId="0" shapeId="0" xr:uid="{00000000-0006-0000-0200-00001A000000}">
      <text>
        <r>
          <rPr>
            <sz val="10"/>
            <color rgb="FF000000"/>
            <rFont val="Arial"/>
            <scheme val="minor"/>
          </rPr>
          <t>======
ID#AAAANVu-9Qw
Stephen Stapleton    (2021-07-22 03:10:25)
https://www.payequityadvisor.com/2018/07/hawaii-on-board-with-pay-transparency-and-salary-history-ban/</t>
        </r>
      </text>
    </comment>
    <comment ref="P15" authorId="0" shapeId="0" xr:uid="{00000000-0006-0000-0200-000018000000}">
      <text>
        <r>
          <rPr>
            <sz val="10"/>
            <color rgb="FF000000"/>
            <rFont val="Arial"/>
            <scheme val="minor"/>
          </rPr>
          <t>======
ID#AAAANV39AVU
Stephen Stapleton    (2021-07-22 13:21:04)
Hawaii effectively outlaws split shifts, wonder if this should be included? https://www.replicon.com/rules-of-on-call-work-and-shift-work-in-the-united-states-of-america-canada/</t>
        </r>
      </text>
    </comment>
    <comment ref="I17" authorId="0" shapeId="0" xr:uid="{00000000-0006-0000-0200-00003C000000}">
      <text>
        <r>
          <rPr>
            <sz val="10"/>
            <color rgb="FF000000"/>
            <rFont val="Arial"/>
            <scheme val="minor"/>
          </rPr>
          <t>======
ID#AAAAKTbEPcQ
tc={F9E49314-5250-4421-B8E6-F8C2EB60A020}    (2020-09-24 22:37:28)
[Threaded comment]
Your version of Excel allows you to read this threaded comment; however, any edits to it will get removed if the file is opened in a newer version of Excel. Learn more: https://go.microsoft.com/fwlink/?linkid=870924
Comment:
    Limited to state agencies
------
ID#AAAANVng5LA
Stephen Stapleton    (2021-07-22 00:58:44)
this has since been updated to all employers</t>
        </r>
      </text>
    </comment>
    <comment ref="K17" authorId="0" shapeId="0" xr:uid="{00000000-0006-0000-0200-00000D000000}">
      <text>
        <r>
          <rPr>
            <sz val="10"/>
            <color rgb="FF000000"/>
            <rFont val="Arial"/>
            <scheme val="minor"/>
          </rPr>
          <t>======
ID#AAAAz5jf_ts
Katy Henderson    (2023-06-20 15:11:48)
https://labor.illinois.gov/laws-rules/paidleave.html</t>
        </r>
      </text>
    </comment>
    <comment ref="L17" authorId="0" shapeId="0" xr:uid="{00000000-0006-0000-0200-000009000000}">
      <text>
        <r>
          <rPr>
            <sz val="10"/>
            <color rgb="FF000000"/>
            <rFont val="Arial"/>
            <scheme val="minor"/>
          </rPr>
          <t>======
ID#AAAA2DqFziw
Katy Henderson    (2023-08-01 14:33:16)
https://labor.illinois.gov/laws-rules/paidleave.html</t>
        </r>
      </text>
    </comment>
    <comment ref="Q17" authorId="0" shapeId="0" xr:uid="{00000000-0006-0000-0200-000032000000}">
      <text>
        <r>
          <rPr>
            <sz val="10"/>
            <color rgb="FF000000"/>
            <rFont val="Arial"/>
            <scheme val="minor"/>
          </rPr>
          <t>======
ID#AAAAKTbEPdQ
tc={88AB47F8-0CD6-4DD1-815B-34AF13DFEC1A}    (2020-09-24 22:37:28)
[Threaded comment]
Your version of Excel allows you to read this threaded comment; however, any edits to it will get removed if the file is opened in a newer version of Excel. Learn more: https://go.microsoft.com/fwlink/?linkid=870924
Comment:
    Only in Chicago, effective July 1, 2020</t>
        </r>
      </text>
    </comment>
    <comment ref="S18" authorId="0" shapeId="0" xr:uid="{00000000-0006-0000-0200-000020000000}">
      <text>
        <r>
          <rPr>
            <sz val="10"/>
            <color rgb="FF000000"/>
            <rFont val="Arial"/>
            <scheme val="minor"/>
          </rPr>
          <t>======
ID#AAAANe682UA
Katy Henderson    (2021-07-19 15:37:05)
https://www.blr.com/HR-Employment/Discrimination/Sexual-Harassment-in-Indiana#:~:text=The%20Indiana%20Civil%20Rights%20Law,sexual%20harassment%20(IN%20Code%20Sec.&amp;text=The%20Law%20applies%20to%20public,Retaliation.</t>
        </r>
      </text>
    </comment>
    <comment ref="S20" authorId="0" shapeId="0" xr:uid="{00000000-0006-0000-0200-00001F000000}">
      <text>
        <r>
          <rPr>
            <sz val="10"/>
            <color rgb="FF000000"/>
            <rFont val="Arial"/>
            <scheme val="minor"/>
          </rPr>
          <t>======
ID#AAAANe682VY
Katy Henderson    (2021-07-19 15:40:35)
https://www.blr.com/HR-Employment/Discrimination/Sexual-Harassment-in-Kansas#:~:text=The%20Kansas%20Act%20Against%20Discrimination,Sec.&amp;text=Sexual%20harassment%20is%20generally%20considered,with%20four%20or%20more%20employees.</t>
        </r>
      </text>
    </comment>
    <comment ref="I21" authorId="0" shapeId="0" xr:uid="{00000000-0006-0000-0200-000002000000}">
      <text>
        <r>
          <rPr>
            <sz val="10"/>
            <color rgb="FF000000"/>
            <rFont val="Arial"/>
            <scheme val="minor"/>
          </rPr>
          <t>Louisville only
======</t>
        </r>
      </text>
    </comment>
    <comment ref="I22" authorId="0" shapeId="0" xr:uid="{00000000-0006-0000-0200-000003000000}">
      <text>
        <r>
          <rPr>
            <sz val="10"/>
            <color rgb="FF000000"/>
            <rFont val="Arial"/>
            <scheme val="minor"/>
          </rPr>
          <t>New Orleans only
======</t>
        </r>
      </text>
    </comment>
    <comment ref="L23" authorId="0" shapeId="0" xr:uid="{00000000-0006-0000-0200-000040000000}">
      <text>
        <r>
          <rPr>
            <sz val="10"/>
            <color rgb="FF000000"/>
            <rFont val="Arial"/>
            <scheme val="minor"/>
          </rPr>
          <t>======
ID#AAAAKTbEPbo
tc={4DD35779-A815-4604-AB81-DBC136F5447C}    (2020-09-24 22:37:28)
[Threaded comment]
Your version of Excel allows you to read this threaded comment; however, any edits to it will get removed if the file is opened in a newer version of Excel. Learn more: https://go.microsoft.com/fwlink/?linkid=870924
Comment:
    Going into effect Jan 1, 2021</t>
        </r>
      </text>
    </comment>
    <comment ref="I24" authorId="0" shapeId="0" xr:uid="{00000000-0006-0000-0200-000035000000}">
      <text>
        <r>
          <rPr>
            <sz val="10"/>
            <color rgb="FF000000"/>
            <rFont val="Arial"/>
            <scheme val="minor"/>
          </rPr>
          <t>======
ID#AAAAKTbEPc8
tc={98CB4C55-E929-421C-A9FB-6AF04B4D29E3}    (2020-09-24 22:37:28)
[Threaded comment]
Your version of Excel allows you to read this threaded comment; however, any edits to it will get removed if the file is opened in a newer version of Excel. Learn more: https://go.microsoft.com/fwlink/?linkid=870924
Comment:
    Efefctive Oct 1, 2020</t>
        </r>
      </text>
    </comment>
    <comment ref="K24" authorId="0" shapeId="0" xr:uid="{00000000-0006-0000-0200-000014000000}">
      <text>
        <r>
          <rPr>
            <sz val="10"/>
            <color rgb="FF000000"/>
            <rFont val="Arial"/>
            <scheme val="minor"/>
          </rPr>
          <t>======
ID#AAAAbIS6CZc
Kaalan Day    (2022-06-13 16:21:36)
Effective: April 9, 2022</t>
        </r>
      </text>
    </comment>
    <comment ref="H25" authorId="0" shapeId="0" xr:uid="{00000000-0006-0000-0200-000029000000}">
      <text>
        <r>
          <rPr>
            <sz val="10"/>
            <color rgb="FF000000"/>
            <rFont val="Arial"/>
            <scheme val="minor"/>
          </rPr>
          <t>======
ID#AAAAKTSNXSM
Stephen Stapleton    (2020-09-28 13:30:25)
As of 2016: https://www.mass.gov/service-details/equal-pay-advocacy#:~:text=On%20August%201%2C%202016%2C%20MEPA,equity%20law%20in%20the%20nation.&amp;text=Enforces%20pay%20transparency%20by%20banning,or%20those%20of%20another%20employee</t>
        </r>
      </text>
    </comment>
    <comment ref="K25" authorId="0" shapeId="0" xr:uid="{00000000-0006-0000-0200-00003D000000}">
      <text>
        <r>
          <rPr>
            <sz val="10"/>
            <color rgb="FF000000"/>
            <rFont val="Arial"/>
            <scheme val="minor"/>
          </rPr>
          <t>======
ID#AAAAKTbEPb8
tc={735D0F3A-3685-48B3-A8DD-F6750E9FF576}    (2020-09-24 22:37:28)
[Threaded comment]
Your version of Excel allows you to read this threaded comment; however, any edits to it will get removed if the file is opened in a newer version of Excel. Learn more: https://go.microsoft.com/fwlink/?linkid=870924
Comment:
    Takes effect Jan 1 2021</t>
        </r>
      </text>
    </comment>
    <comment ref="L26" authorId="0" shapeId="0" xr:uid="{00000000-0006-0000-0200-00003B000000}">
      <text>
        <r>
          <rPr>
            <sz val="10"/>
            <color rgb="FF000000"/>
            <rFont val="Arial"/>
            <scheme val="minor"/>
          </rPr>
          <t>======
ID#AAAAKTbEPcU
tc={C5BF98F3-8599-4D20-A040-7E6AAB35F07C}    (2020-09-24 22:37:28)
[Threaded comment]
Your version of Excel allows you to read this threaded comment; however, any edits to it will get removed if the file is opened in a newer version of Excel. Learn more: https://go.microsoft.com/fwlink/?linkid=870924
Comment:
    Only companies with 50+employees</t>
        </r>
      </text>
    </comment>
    <comment ref="K27" authorId="0" shapeId="0" xr:uid="{00000000-0006-0000-0200-00000C000000}">
      <text>
        <r>
          <rPr>
            <sz val="10"/>
            <color rgb="FF000000"/>
            <rFont val="Arial"/>
            <scheme val="minor"/>
          </rPr>
          <t>======
ID#AAAAz5jf_tw
Katy Henderson    (2023-06-20 15:12:19)
https://www.americanprogress.org/article/fast-facts-about-minnesotas-new-paid-leave-law/</t>
        </r>
      </text>
    </comment>
    <comment ref="L27" authorId="0" shapeId="0" xr:uid="{00000000-0006-0000-0200-000008000000}">
      <text>
        <r>
          <rPr>
            <sz val="10"/>
            <color rgb="FF000000"/>
            <rFont val="Arial"/>
            <scheme val="minor"/>
          </rPr>
          <t>======
ID#AAAA2DqFzi0
Katy Henderson    (2023-08-01 14:36:29)
https://www.dli.mn.gov/sick-leave</t>
        </r>
      </text>
    </comment>
    <comment ref="X27" authorId="0" shapeId="0" xr:uid="{00000000-0006-0000-0200-000011000000}">
      <text>
        <r>
          <rPr>
            <sz val="10"/>
            <color rgb="FF000000"/>
            <rFont val="Arial"/>
            <scheme val="minor"/>
          </rPr>
          <t>======
ID#AAAAcPuBX58
Stephen Stapleton    (2022-06-30 14:26:09)
Only applies to indoors</t>
        </r>
      </text>
    </comment>
    <comment ref="I29" authorId="0" shapeId="0" xr:uid="{00000000-0006-0000-0200-000004000000}">
      <text>
        <r>
          <rPr>
            <sz val="10"/>
            <color rgb="FF000000"/>
            <rFont val="Arial"/>
            <scheme val="minor"/>
          </rPr>
          <t>Only St Louis and Kansas City
======</t>
        </r>
      </text>
    </comment>
    <comment ref="S30" authorId="0" shapeId="0" xr:uid="{00000000-0006-0000-0200-00001E000000}">
      <text>
        <r>
          <rPr>
            <sz val="10"/>
            <color rgb="FF000000"/>
            <rFont val="Arial"/>
            <scheme val="minor"/>
          </rPr>
          <t>======
ID#AAAANe682WE
Katy Henderson    (2021-07-19 15:42:18)
https://www.blr.com/HR-Employment/Discrimination/Sexual-Harassment-in-Montana#:~:text=The%20Montana%20Human%20Rights%20Act,unlawful%20practices%20(MT%20Code%20Sec.</t>
        </r>
      </text>
    </comment>
    <comment ref="I32" authorId="0" shapeId="0" xr:uid="{00000000-0006-0000-0200-000016000000}">
      <text>
        <r>
          <rPr>
            <sz val="10"/>
            <color rgb="FF000000"/>
            <rFont val="Arial"/>
            <scheme val="minor"/>
          </rPr>
          <t>======
ID#AAAAapEAesU
Kaalan Day    (2022-06-09 20:40:27)
Effective: October 1, 2021</t>
        </r>
      </text>
    </comment>
    <comment ref="L32" authorId="0" shapeId="0" xr:uid="{00000000-0006-0000-0200-000030000000}">
      <text>
        <r>
          <rPr>
            <sz val="10"/>
            <color rgb="FF000000"/>
            <rFont val="Arial"/>
            <scheme val="minor"/>
          </rPr>
          <t>======
ID#AAAAKTbEPdk
tc={9D3E8E03-C4EB-4DEE-91F2-276852B15490}    (2020-09-24 22:37:28)
[Threaded comment]
Your version of Excel allows you to read this threaded comment; however, any edits to it will get removed if the file is opened in a newer version of Excel. Learn more: https://go.microsoft.com/fwlink/?linkid=870924
Comment:
    Only companies with 50+employees</t>
        </r>
      </text>
    </comment>
    <comment ref="E34" authorId="0" shapeId="0" xr:uid="{00000000-0006-0000-0200-000027000000}">
      <text>
        <r>
          <rPr>
            <sz val="10"/>
            <color rgb="FF000000"/>
            <rFont val="Arial"/>
            <scheme val="minor"/>
          </rPr>
          <t>======
ID#AAAAHA3L54c
Stephen Stapleton    (2020-09-29 20:33:40)
http://breastfeedingnj.org/breastfeeding-and-employment/</t>
        </r>
      </text>
    </comment>
    <comment ref="I34" authorId="0" shapeId="0" xr:uid="{00000000-0006-0000-0200-000038000000}">
      <text>
        <r>
          <rPr>
            <sz val="10"/>
            <color rgb="FF000000"/>
            <rFont val="Arial"/>
            <scheme val="minor"/>
          </rPr>
          <t>======
ID#AAAAKTbEPcs
tc={045708BE-03A8-4685-9409-A632287510F8}    (2020-09-24 22:37:28)
[Threaded comment]
Your version of Excel allows you to read this threaded comment; however, any edits to it will get removed if the file is opened in a newer version of Excel. Learn more: https://go.microsoft.com/fwlink/?linkid=870924
Comment:
    Effective Jan 1, 2020</t>
        </r>
      </text>
    </comment>
    <comment ref="V34" authorId="0" shapeId="0" xr:uid="{00000000-0006-0000-0200-000026000000}">
      <text>
        <r>
          <rPr>
            <sz val="10"/>
            <color rgb="FF000000"/>
            <rFont val="Arial"/>
            <scheme val="minor"/>
          </rPr>
          <t>======
ID#AAAAMgQ3F7s
Katy Henderson    (2021-06-10 15:20:24)
https://www.nj.gov/labor/worker-protections/myworkrights/domesticworkers.shtml</t>
        </r>
      </text>
    </comment>
    <comment ref="L35" authorId="0" shapeId="0" xr:uid="{00000000-0006-0000-0200-000015000000}">
      <text>
        <r>
          <rPr>
            <sz val="10"/>
            <color rgb="FF000000"/>
            <rFont val="Arial"/>
            <scheme val="minor"/>
          </rPr>
          <t>======
ID#AAAAapEAesY
Kaalan Day    (2022-06-09 20:47:38)
Effective: July 1, 2022</t>
        </r>
      </text>
    </comment>
    <comment ref="I36" authorId="0" shapeId="0" xr:uid="{00000000-0006-0000-0200-000034000000}">
      <text>
        <r>
          <rPr>
            <sz val="10"/>
            <color rgb="FF000000"/>
            <rFont val="Arial"/>
            <scheme val="minor"/>
          </rPr>
          <t>======
ID#AAAAKTbEPdI
tc={8BA952FB-EF80-4A5E-8D8D-50223EB00497}    (2020-09-24 22:37:28)
[Threaded comment]
Your version of Excel allows you to read this threaded comment; however, any edits to it will get removed if the file is opened in a newer version of Excel. Learn more: https://go.microsoft.com/fwlink/?linkid=870924
Comment:
    Effective Jan 6, 2020</t>
        </r>
      </text>
    </comment>
    <comment ref="L36" authorId="0" shapeId="0" xr:uid="{00000000-0006-0000-0200-000037000000}">
      <text>
        <r>
          <rPr>
            <sz val="10"/>
            <color rgb="FF000000"/>
            <rFont val="Arial"/>
            <scheme val="minor"/>
          </rPr>
          <t>======
ID#AAAAKTbEPcw
tc={1219D347-A3E7-4A1A-A5CA-6D38AD8B84AE}    (2020-09-24 22:37:28)
[Threaded comment]
Your version of Excel allows you to read this threaded comment; however, any edits to it will get removed if the file is opened in a newer version of Excel. Learn more: https://go.microsoft.com/fwlink/?linkid=870924
Comment:
    New law goes into effect Sept 30, 2020</t>
        </r>
      </text>
    </comment>
    <comment ref="N36" authorId="0" shapeId="0" xr:uid="{00000000-0006-0000-0200-000012000000}">
      <text>
        <r>
          <rPr>
            <sz val="10"/>
            <color rgb="FF000000"/>
            <rFont val="Arial"/>
            <scheme val="minor"/>
          </rPr>
          <t>======
ID#AAAAcPuBX54
Stephen Stapleton    (2022-06-30 14:12:55)
Limited to NYC</t>
        </r>
      </text>
    </comment>
    <comment ref="Q36" authorId="0" shapeId="0" xr:uid="{00000000-0006-0000-0200-00002C000000}">
      <text>
        <r>
          <rPr>
            <sz val="10"/>
            <color rgb="FF000000"/>
            <rFont val="Arial"/>
            <scheme val="minor"/>
          </rPr>
          <t>======
ID#AAAAKTbEPd8
tc={32411700-A50E-479F-AFBA-C0B07346CA5C}    (2020-09-24 22:37:28)
[Threaded comment]
Your version of Excel allows you to read this threaded comment; however, any edits to it will get removed if the file is opened in a newer version of Excel. Learn more: https://go.microsoft.com/fwlink/?linkid=870924
Comment:
    Only NYC</t>
        </r>
      </text>
    </comment>
    <comment ref="I37" authorId="0" shapeId="0" xr:uid="{00000000-0006-0000-0200-00003E000000}">
      <text>
        <r>
          <rPr>
            <sz val="10"/>
            <color rgb="FF000000"/>
            <rFont val="Arial"/>
            <scheme val="minor"/>
          </rPr>
          <t>======
ID#AAAAKTbEPb0
tc={A212F9B4-A03C-4FF7-9C94-F274D8FF4F88}    (2020-09-24 22:37:28)
[Threaded comment]
Your version of Excel allows you to read this threaded comment; however, any edits to it will get removed if the file is opened in a newer version of Excel. Learn more: https://go.microsoft.com/fwlink/?linkid=870924
Comment:
    Limited to state agencies</t>
        </r>
      </text>
    </comment>
    <comment ref="E40" authorId="0" shapeId="0" xr:uid="{00000000-0006-0000-0200-000005000000}">
      <text>
        <r>
          <rPr>
            <sz val="10"/>
            <color rgb="FF000000"/>
            <rFont val="Arial"/>
            <scheme val="minor"/>
          </rPr>
          <t>Not a requirement for private sector employees. 
======</t>
        </r>
      </text>
    </comment>
    <comment ref="P41" authorId="0" shapeId="0" xr:uid="{00000000-0006-0000-0200-000017000000}">
      <text>
        <r>
          <rPr>
            <sz val="10"/>
            <color rgb="FF000000"/>
            <rFont val="Arial"/>
            <scheme val="minor"/>
          </rPr>
          <t>======
ID#AAAANV39AVo
Stephen Stapleton    (2021-07-22 13:24:36)
"Right to rest" between shifts is, similar to Hawaii, a restriction on split-shifts: https://www.oregon.gov/boli/workers/pages/predictive-scheduling.aspx</t>
        </r>
      </text>
    </comment>
    <comment ref="I42" authorId="0" shapeId="0" xr:uid="{00000000-0006-0000-0200-000036000000}">
      <text>
        <r>
          <rPr>
            <sz val="10"/>
            <color rgb="FF000000"/>
            <rFont val="Arial"/>
            <scheme val="minor"/>
          </rPr>
          <t>======
ID#AAAAKTbEPc0
tc={0C8D24D3-4211-4111-940E-9E7298196D5C}    (2020-09-24 22:37:28)
[Threaded comment]
Your version of Excel allows you to read this threaded comment; however, any edits to it will get removed if the file is opened in a newer version of Excel. Learn more: https://go.microsoft.com/fwlink/?linkid=870924
Comment:
    Limited to state agencies</t>
        </r>
      </text>
    </comment>
    <comment ref="H43" authorId="0" shapeId="0" xr:uid="{00000000-0006-0000-0200-000006000000}">
      <text>
        <r>
          <rPr>
            <sz val="10"/>
            <color rgb="FF000000"/>
            <rFont val="Arial"/>
            <scheme val="minor"/>
          </rPr>
          <t>https://www.jacksonlewis.com/publication/puerto-rico-enacts-equal-pay-law-prohibits-employers-inquiring-about-past-salary-history
======</t>
        </r>
      </text>
    </comment>
    <comment ref="K43" authorId="0" shapeId="0" xr:uid="{00000000-0006-0000-0200-000025000000}">
      <text>
        <r>
          <rPr>
            <sz val="10"/>
            <color rgb="FF000000"/>
            <rFont val="Arial"/>
            <scheme val="minor"/>
          </rPr>
          <t>======
ID#AAAAMg4sN1M
Katy Henderson    (2021-06-10 20:46:50)
https://mujer.pr.gov/OPM/Leyes_Reglamentos/Leyes%20Y%20Reglamentos/Ley%20de%20la%20Carta%20de%20Derechos%20de%20la%20Mujer%20Trabajadora.pdf</t>
        </r>
      </text>
    </comment>
    <comment ref="N43" authorId="0" shapeId="0" xr:uid="{00000000-0006-0000-0200-00000A000000}">
      <text>
        <r>
          <rPr>
            <sz val="10"/>
            <color rgb="FF000000"/>
            <rFont val="Arial"/>
            <scheme val="minor"/>
          </rPr>
          <t>======
ID#AAAA1lGN-wo
Katy Henderson    (2023-07-25 17:36:20)
https://www.shrm.org/resourcesandtools/legal-and-compliance/state-and-local-updates/pages/overview-puerto-rico-law.aspx</t>
        </r>
      </text>
    </comment>
    <comment ref="U43" authorId="0" shapeId="0" xr:uid="{00000000-0006-0000-0200-00002A000000}">
      <text>
        <r>
          <rPr>
            <sz val="10"/>
            <color rgb="FF000000"/>
            <rFont val="Arial"/>
            <scheme val="minor"/>
          </rPr>
          <t>======
ID#AAAAJ7jQ_e8
Stephen Stapleton    (2020-09-25 15:24:38)
http://help.workworldapp.com/wwwebhelp/workers_compensation_summary_puerto_rico.htm</t>
        </r>
      </text>
    </comment>
    <comment ref="V43" authorId="0" shapeId="0" xr:uid="{00000000-0006-0000-0200-000024000000}">
      <text>
        <r>
          <rPr>
            <sz val="10"/>
            <color rgb="FF000000"/>
            <rFont val="Arial"/>
            <scheme val="minor"/>
          </rPr>
          <t>======
ID#AAAAMg4sN4c
Katy Henderson    (2021-06-10 20:53:54)
https://www.lexjuris.com/LexLex/Leyes2016/lexl2016206.htm</t>
        </r>
      </text>
    </comment>
    <comment ref="I44" authorId="0" shapeId="0" xr:uid="{00000000-0006-0000-0200-000007000000}">
      <text>
        <r>
          <rPr>
            <sz val="10"/>
            <color rgb="FF000000"/>
            <rFont val="Arial"/>
            <scheme val="minor"/>
          </rPr>
          <t>Passed, effective Jan 1, 2023
======</t>
        </r>
      </text>
    </comment>
    <comment ref="E45" authorId="0" shapeId="0" xr:uid="{00000000-0006-0000-0200-00002B000000}">
      <text>
        <r>
          <rPr>
            <sz val="10"/>
            <color rgb="FF000000"/>
            <rFont val="Arial"/>
            <scheme val="minor"/>
          </rPr>
          <t>======
ID#AAAAKTbEPfA
Stephen Stapleton    (2020-09-24 22:48:46)
As of 2020</t>
        </r>
      </text>
    </comment>
    <comment ref="S45" authorId="0" shapeId="0" xr:uid="{00000000-0006-0000-0200-00001D000000}">
      <text>
        <r>
          <rPr>
            <sz val="10"/>
            <color rgb="FF000000"/>
            <rFont val="Arial"/>
            <scheme val="minor"/>
          </rPr>
          <t>======
ID#AAAANe682WQ
Katy Henderson    (2021-07-19 15:43:04)
https://schac.sc.gov/employment-discrimination/prohibited-practices-discrimination-types/sexual-harassment</t>
        </r>
      </text>
    </comment>
    <comment ref="H51" authorId="0" shapeId="0" xr:uid="{00000000-0006-0000-0200-000019000000}">
      <text>
        <r>
          <rPr>
            <sz val="10"/>
            <color rgb="FF000000"/>
            <rFont val="Arial"/>
            <scheme val="minor"/>
          </rPr>
          <t>======
ID#AAAANVu-9RQ
Stephen Stapleton    (2021-07-22 03:15:49)
https://www.jacksonlewis.com/publication/virginia-s-new-pay-transparency-law</t>
        </r>
      </text>
    </comment>
    <comment ref="I51" authorId="0" shapeId="0" xr:uid="{00000000-0006-0000-0200-00003F000000}">
      <text>
        <r>
          <rPr>
            <sz val="10"/>
            <color rgb="FF000000"/>
            <rFont val="Arial"/>
            <scheme val="minor"/>
          </rPr>
          <t>======
ID#AAAAKTbEPbs
tc={7A856712-FC21-403C-80C4-185968BD5FA2}    (2020-09-24 22:37:28)
[Threaded comment]
Your version of Excel allows you to read this threaded comment; however, any edits to it will get removed if the file is opened in a newer version of Excel. Learn more: https://go.microsoft.com/fwlink/?linkid=870924
Comment:
    Limited to state agencies</t>
        </r>
      </text>
    </comment>
    <comment ref="S51" authorId="0" shapeId="0" xr:uid="{00000000-0006-0000-0200-000023000000}">
      <text>
        <r>
          <rPr>
            <sz val="10"/>
            <color rgb="FF000000"/>
            <rFont val="Arial"/>
            <scheme val="minor"/>
          </rPr>
          <t>======
ID#AAAANS68UqQ
Katy Henderson    (2021-07-15 19:19:42)
https://law.lis.virginia.gov/vacodepopularnames/virginia-human-rights-act/</t>
        </r>
      </text>
    </comment>
    <comment ref="I52" authorId="0" shapeId="0" xr:uid="{00000000-0006-0000-0200-00002E000000}">
      <text>
        <r>
          <rPr>
            <sz val="10"/>
            <color rgb="FF000000"/>
            <rFont val="Arial"/>
            <scheme val="minor"/>
          </rPr>
          <t>======
ID#AAAAKTbEPd0
tc={3B218AB6-0F0E-4CFA-AD4D-5EC83C39C08E}    (2020-09-24 22:37:28)
[Threaded comment]
Your version of Excel allows you to read this threaded comment; however, any edits to it will get removed if the file is opened in a newer version of Excel. Learn more: https://go.microsoft.com/fwlink/?linkid=870924
Comment:
    Effective August 1, 2019</t>
        </r>
      </text>
    </comment>
    <comment ref="Q52" authorId="0" shapeId="0" xr:uid="{00000000-0006-0000-0200-00000B000000}">
      <text>
        <r>
          <rPr>
            <sz val="10"/>
            <color rgb="FF000000"/>
            <rFont val="Arial"/>
            <scheme val="minor"/>
          </rPr>
          <t>======
ID#AAAA1PNPU-Y
Katy Henderson    (2023-07-18 14:40:31)
Only in Seattle</t>
        </r>
      </text>
    </comment>
    <comment ref="S55" authorId="0" shapeId="0" xr:uid="{00000000-0006-0000-0200-00001C000000}">
      <text>
        <r>
          <rPr>
            <sz val="10"/>
            <color rgb="FF000000"/>
            <rFont val="Arial"/>
            <scheme val="minor"/>
          </rPr>
          <t>======
ID#AAAANe682XE
Katy Henderson    (2021-07-19 15:44:07)
https://www.blr.com/HR-Employment/Discrimination/Sexual-Harassment-in-Wyoming#:~:text=The%20Wyoming%20Fair%20Employment%20Practices,Sec.&amp;text=State%20law%20does%20not%20require,employer's%20policy%20is%20strongly%20recommended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eoqVo4IyRA1fA0p8FOIdwH3xnXg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6" authorId="0" shapeId="0" xr:uid="{00000000-0006-0000-0300-00001B000000}">
      <text>
        <r>
          <rPr>
            <sz val="10"/>
            <color rgb="FF000000"/>
            <rFont val="Arial"/>
            <scheme val="minor"/>
          </rPr>
          <t>======
ID#AAAAG_fdxpg
Stephen Stapleton    (2020-09-25 20:44:30)
https://www.blr.com/HR-Employment/Unions/Unions-in-Alaska</t>
        </r>
      </text>
    </comment>
    <comment ref="N8" authorId="0" shapeId="0" xr:uid="{00000000-0006-0000-0300-00000D000000}">
      <text>
        <r>
          <rPr>
            <sz val="10"/>
            <color rgb="FF000000"/>
            <rFont val="Arial"/>
            <scheme val="minor"/>
          </rPr>
          <t>======
ID#AAAANGrFQ8k
Stephen Stapleton    (2021-07-16 19:02:50)
https://news.ballotpedia.org/2021/04/16/union-station-arkansas-enacts-bill-prohibiting-collective-bargaining-by-state-public-sector-employees/#:~:text=4%3A20%20PM-,Arkansas%20enacts%20bill%20prohibiting%20collective%20bargaining%20by%20state%20public%2Dsector,was%20enacted%20on%20April%208.</t>
        </r>
      </text>
    </comment>
    <comment ref="H10" authorId="0" shapeId="0" xr:uid="{00000000-0006-0000-0300-00000B000000}">
      <text>
        <r>
          <rPr>
            <sz val="10"/>
            <color rgb="FF000000"/>
            <rFont val="Arial"/>
            <scheme val="minor"/>
          </rPr>
          <t>======
ID#AAAANGrFQ80
Stephen Stapleton    (2021-07-16 19:04:30)
https://www.denverpost.com/2020/06/16/colorado-emplyees-union-collective-bargaining/</t>
        </r>
      </text>
    </comment>
    <comment ref="L10" authorId="0" shapeId="0" xr:uid="{00000000-0006-0000-0300-000016000000}">
      <text>
        <r>
          <rPr>
            <sz val="10"/>
            <color rgb="FF000000"/>
            <rFont val="Arial"/>
            <scheme val="minor"/>
          </rPr>
          <t>======
ID#AAAANTWj_p4
Stephen Stapleton    (2021-07-15 11:19:27)
Not related to retaliation, but may be a step towards it: https://www.jacksonlewis.com/publication/attention-colorado-employers-significant-wage-and-hour-rule-changes-are-way
------
ID#AAAA1wxngy8
Stephen Stapleton    (2023-07-21 14:22:21)
as of August 2023 (after our effective date): https://www.robinsonandhenry.com/legal-guides/understanding-the-colorado-wage-claim-act/#:~:text=Beginning%20in%20August%202023%2C%20employees,if%20reinstatement%20isn't%20feasible
------
ID#AAAA1wxngzA
Stephen Stapleton    (2023-07-21 14:22:39)
given this, providing half points temporarily</t>
        </r>
      </text>
    </comment>
    <comment ref="N10" authorId="0" shapeId="0" xr:uid="{00000000-0006-0000-0300-00000C000000}">
      <text>
        <r>
          <rPr>
            <sz val="10"/>
            <color rgb="FF000000"/>
            <rFont val="Arial"/>
            <scheme val="minor"/>
          </rPr>
          <t>======
ID#AAAANGrFQ8w
Stephen Stapleton    (2021-07-16 19:03:58)
Does not affect score, but expands rights: https://www.denverpost.com/2020/06/16/colorado-emplyees-union-collective-bargaining/
------
ID#AAAAcPuBX8I
Stephen Stapleton    (2022-06-30 15:04:36)
Watch for 2023: https://www.afscme.org/blog/colorado-legislature-passes-historic-collective-bargaining-bill
------
ID#AAAA1wxngyk
Stephen Stapleton    (2023-07-21 13:42:32)
Effective July 1, 2023: https://leg.colorado.gov/bills/sb22-230</t>
        </r>
      </text>
    </comment>
    <comment ref="L12" authorId="0" shapeId="0" xr:uid="{00000000-0006-0000-0300-000002000000}">
      <text>
        <r>
          <rPr>
            <sz val="10"/>
            <color rgb="FF000000"/>
            <rFont val="Arial"/>
            <scheme val="minor"/>
          </rPr>
          <t>======
ID#AAAA1wxngzE
Stephen Stapleton    (2023-07-21 14:26:40)
https://www.delawarepublic.org/politics-government/2022-10-10/carney-signs-wage-theft-and-other-labor-protection-bills-into-law
------
ID#AAAA1wxngzI
Stephen Stapleton    (2023-07-21 14:33:38)
includes criminalization and listed damages, but relies on law enforcement rather than enabling workers to litigate</t>
        </r>
      </text>
    </comment>
    <comment ref="J15" authorId="0" shapeId="0" xr:uid="{00000000-0006-0000-0300-000008000000}">
      <text>
        <r>
          <rPr>
            <sz val="10"/>
            <color rgb="FF000000"/>
            <rFont val="Arial"/>
            <scheme val="minor"/>
          </rPr>
          <t>======
ID#AAAANUr1Jv8
Katy Henderson    (2021-07-19 17:58:19)
https://www.abc.org/News-Media/Newsline/entryid/1015/georgia-bans-government-mandated-plas</t>
        </r>
      </text>
    </comment>
    <comment ref="N15" authorId="0" shapeId="0" xr:uid="{00000000-0006-0000-0300-000004000000}">
      <text>
        <r>
          <rPr>
            <sz val="10"/>
            <color rgb="FF000000"/>
            <rFont val="Arial"/>
            <scheme val="minor"/>
          </rPr>
          <t>======
ID#AAAA1wxngyo
Stephen Stapleton    (2023-07-21 13:51:16)
Watch in 2024: https://atlantaciviccircle.org/2023/03/01/labor-advocates-rally-to-end-georgias-collective-bargaining-ban-for-public-sector-workers/</t>
        </r>
      </text>
    </comment>
    <comment ref="L16" authorId="0" shapeId="0" xr:uid="{00000000-0006-0000-0300-000001000000}">
      <text>
        <r>
          <rPr>
            <sz val="10"/>
            <color rgb="FF000000"/>
            <rFont val="Arial"/>
            <scheme val="minor"/>
          </rPr>
          <t>======
ID#AAAA1wxngzQ
Stephen Stapleton    (2023-07-21 14:52:01)
https://www.hecouncil.org/news/2022/07/19/main/increased-penalties-for-wage-theft-by-employers/
------
ID#AAAA1wxnkC8
Stephen Stapleton    (2023-07-21 14:55:21)
penalties on wage theft, but minimal coverage of retaliation</t>
        </r>
      </text>
    </comment>
    <comment ref="N16" authorId="0" shapeId="0" xr:uid="{00000000-0006-0000-0300-00001A000000}">
      <text>
        <r>
          <rPr>
            <sz val="10"/>
            <color rgb="FF000000"/>
            <rFont val="Arial"/>
            <scheme val="minor"/>
          </rPr>
          <t>======
ID#AAAAG_fdxps
Stephen Stapleton    (2020-09-25 20:47:29)
https://dhrd.hawaii.gov/state-hr-professionals/lro/brief-history/</t>
        </r>
      </text>
    </comment>
    <comment ref="J17" authorId="0" shapeId="0" xr:uid="{00000000-0006-0000-0300-00000A000000}">
      <text>
        <r>
          <rPr>
            <sz val="10"/>
            <color rgb="FF000000"/>
            <rFont val="Arial"/>
            <scheme val="minor"/>
          </rPr>
          <t>======
ID#AAAANUr1Ju8
Katy Henderson    (2021-07-19 17:51:11)
https://www.courthousenews.com/construction-unions-challenge-two-new-idaho-laws-aimed-at-organized-labor/</t>
        </r>
      </text>
    </comment>
    <comment ref="L18" authorId="0" shapeId="0" xr:uid="{00000000-0006-0000-0300-000015000000}">
      <text>
        <r>
          <rPr>
            <sz val="10"/>
            <color rgb="FF000000"/>
            <rFont val="Arial"/>
            <scheme val="minor"/>
          </rPr>
          <t>======
ID#AAAANTWj_qA
Stephen Stapleton    (2021-07-15 11:20:28)
Chicago introduced an update, but not the state as a whole: https://www.lawandtheworkplace.com/2021/06/chicago-introduces-wage-theft-and-paid-secure-leave-ordinances/</t>
        </r>
      </text>
    </comment>
    <comment ref="J22" authorId="0" shapeId="0" xr:uid="{00000000-0006-0000-0300-000010000000}">
      <text>
        <r>
          <rPr>
            <sz val="10"/>
            <color rgb="FF000000"/>
            <rFont val="Arial"/>
            <scheme val="minor"/>
          </rPr>
          <t>======
ID#AAAANGrFM7k
Stephen Stapleton    (2021-07-16 18:40:37)
Note this still permits PLAs locally, but does not permit a mandate: https://www.constructiondive.com/news/kentucky-25th-state-to-ban-government-mandated-plas/551435/</t>
        </r>
      </text>
    </comment>
    <comment ref="L24" authorId="0" shapeId="0" xr:uid="{00000000-0006-0000-0300-000014000000}">
      <text>
        <r>
          <rPr>
            <sz val="10"/>
            <color rgb="FF000000"/>
            <rFont val="Arial"/>
            <scheme val="minor"/>
          </rPr>
          <t>======
ID#AAAANTWj_qQ
Stephen Stapleton    (2021-07-15 11:21:35)
Maine does now classify wage theft, but no rules on retaliation: https://www.xperthr.com/news/maine-significantly-expands-employment-laws/40743/</t>
        </r>
      </text>
    </comment>
    <comment ref="E30" authorId="0" shapeId="0" xr:uid="{00000000-0006-0000-0300-00001D000000}">
      <text>
        <r>
          <rPr>
            <sz val="10"/>
            <color rgb="FF000000"/>
            <rFont val="Arial"/>
            <scheme val="minor"/>
          </rPr>
          <t>======
ID#AAAAKTbEPcI
Stephen Stapleton    (2020-09-03 15:05:38)
PENDING Aug 7 2018 State Referendum to overturn bill passed Feb. 2017!</t>
        </r>
      </text>
    </comment>
    <comment ref="N30" authorId="0" shapeId="0" xr:uid="{00000000-0006-0000-0300-000003000000}">
      <text>
        <r>
          <rPr>
            <sz val="10"/>
            <color rgb="FF000000"/>
            <rFont val="Arial"/>
            <scheme val="minor"/>
          </rPr>
          <t>======
ID#AAAA1wxngyw
Stephen Stapleton    (2023-07-21 13:54:48)
Watch in 2024: https://ballotpedia.org/Missouri_Collective_Bargaining_Agreements_Initiative_(2022)</t>
        </r>
      </text>
    </comment>
    <comment ref="L35" authorId="0" shapeId="0" xr:uid="{00000000-0006-0000-0300-000013000000}">
      <text>
        <r>
          <rPr>
            <sz val="10"/>
            <color rgb="FF000000"/>
            <rFont val="Arial"/>
            <scheme val="minor"/>
          </rPr>
          <t>======
ID#AAAANTWj_qw
Stephen Stapleton    (2021-07-15 11:25:17)
Description of coverage: https://www.jacksonlewis.com/publication/new-jersey-wage-theft-law-increases-employer-liability-wage-and-hour-violations</t>
        </r>
      </text>
    </comment>
    <comment ref="G44" authorId="0" shapeId="0" xr:uid="{00000000-0006-0000-0300-000007000000}">
      <text>
        <r>
          <rPr>
            <sz val="10"/>
            <color rgb="FF000000"/>
            <rFont val="Arial"/>
            <scheme val="minor"/>
          </rPr>
          <t>======
ID#AAAANV39AW8
Stephen Stapleton    (2021-07-22 13:30:13)
https://www.nytimes.com/1999/11/14/us/teachers-and-cafeteria-workers-in-puerto-rico-select-unions.html</t>
        </r>
      </text>
    </comment>
    <comment ref="H44" authorId="0" shapeId="0" xr:uid="{00000000-0006-0000-0300-000006000000}">
      <text>
        <r>
          <rPr>
            <sz val="10"/>
            <color rgb="FF000000"/>
            <rFont val="Arial"/>
            <scheme val="minor"/>
          </rPr>
          <t>======
ID#AAAANV39AXA
Stephen Stapleton    (2021-07-22 13:30:25)
https://www.nytimes.com/1999/11/14/us/teachers-and-cafeteria-workers-in-puerto-rico-select-unions.html</t>
        </r>
      </text>
    </comment>
    <comment ref="J44" authorId="0" shapeId="0" xr:uid="{00000000-0006-0000-0300-000019000000}">
      <text>
        <r>
          <rPr>
            <sz val="10"/>
            <color rgb="FF000000"/>
            <rFont val="Arial"/>
            <scheme val="minor"/>
          </rPr>
          <t>======
ID#AAAAHA3L5vc
Stephen Stapleton    (2020-09-29 20:11:37)
https://www.littler.com/publication-press/publication/puerto-rico-governor-signs-executive-order-increasing-minimum-wage</t>
        </r>
      </text>
    </comment>
    <comment ref="L44" authorId="0" shapeId="0" xr:uid="{00000000-0006-0000-0300-000005000000}">
      <text>
        <r>
          <rPr>
            <sz val="10"/>
            <color rgb="FF000000"/>
            <rFont val="Arial"/>
            <scheme val="minor"/>
          </rPr>
          <t>======
ID#AAAANV39AYo
Stephen Stapleton    (2021-07-22 13:35:32)
food for thought in the future: https://www.morganlewis.com/pubs/2021/05/puerto-rico-house-seeks-to-undo-sections-of-the-2017-labor-reform
------
ID#AAAANV39AZg
Stephen Stapleton    (2021-07-22 13:39:48)
I would actually put them at 0 on this scale: https://www.shrm.org/resourcesandtools/legal-and-compliance/state-and-local-updates/pages/overview-puerto-rico-law.aspx</t>
        </r>
      </text>
    </comment>
    <comment ref="N44" authorId="0" shapeId="0" xr:uid="{00000000-0006-0000-0300-000018000000}">
      <text>
        <r>
          <rPr>
            <sz val="10"/>
            <color rgb="FF000000"/>
            <rFont val="Arial"/>
            <scheme val="minor"/>
          </rPr>
          <t>======
ID#AAAAHA3L5vk
Stephen Stapleton    (2020-09-29 20:12:20)
https://www.shrm.org/resourcesandtools/legal-and-compliance/state-and-local-updates/pages/overview-puerto-rico-law.aspx</t>
        </r>
      </text>
    </comment>
    <comment ref="G52" authorId="0" shapeId="0" xr:uid="{00000000-0006-0000-0300-000012000000}">
      <text>
        <r>
          <rPr>
            <sz val="10"/>
            <color rgb="FF000000"/>
            <rFont val="Arial"/>
            <scheme val="minor"/>
          </rPr>
          <t>======
ID#AAAANGrFMYQ
Katy Henderson    (2021-07-16 18:07:39)
https://custom.statenet.com/public/resources.cgi?id=ID:bill:VA2020000S939&amp;ciq=ncsl&amp;client_md=a25a2558a99a344cf2586f45ee79429a&amp;mode=current_text
------
ID#AAAANGrFM6o
Stephen Stapleton    (2021-07-16 18:32:52)
good find - here is an interesting article related to what it means for teachers as of March 2021: https://labornotes.org/2021/03/virginia-public-sector-workers-are-organizing-make-their-new-bargaining-rights-reality</t>
        </r>
      </text>
    </comment>
    <comment ref="H52" authorId="0" shapeId="0" xr:uid="{00000000-0006-0000-0300-000011000000}">
      <text>
        <r>
          <rPr>
            <sz val="10"/>
            <color rgb="FF000000"/>
            <rFont val="Arial"/>
            <scheme val="minor"/>
          </rPr>
          <t>======
ID#AAAANGrFMZA
Katy Henderson    (2021-07-16 18:12:58)
https://custom.statenet.com/public/resources.cgi?id=ID:bill:VA2020000S939&amp;ciq=ncsl&amp;client_md=a25a2558a99a344cf2586f45ee79429a&amp;mode=current_text</t>
        </r>
      </text>
    </comment>
    <comment ref="J52" authorId="0" shapeId="0" xr:uid="{00000000-0006-0000-0300-000009000000}">
      <text>
        <r>
          <rPr>
            <sz val="10"/>
            <color rgb="FF000000"/>
            <rFont val="Arial"/>
            <scheme val="minor"/>
          </rPr>
          <t>======
ID#AAAANUr1Jvg
Katy Henderson    (2021-07-19 17:55:33)
PLAs outlawed 2012; legislation amended to allow PLAs 2020. 
https://lis.virginia.gov/cgi-bin/legp604.exe?201+sum+HB358
https://thetruthaboutplas.com/2018/01/26/a-total-of-24-states-restrict-government-mandated-project-labor-agreements/</t>
        </r>
      </text>
    </comment>
    <comment ref="L52" authorId="0" shapeId="0" xr:uid="{00000000-0006-0000-0300-000017000000}">
      <text>
        <r>
          <rPr>
            <sz val="10"/>
            <color rgb="FF000000"/>
            <rFont val="Arial"/>
            <scheme val="minor"/>
          </rPr>
          <t>======
ID#AAAANSxj5pE
Katy Henderson    (2021-07-14 15:25:37)
https://www.mcguirewoods.com/client-resources/Alerts/2020/4/virginia-enacts-new-wage-theft-law
------
ID#AAAANTWj_rM
Stephen Stapleton    (2021-07-15 11:30:09)
Based on NELP's criteria, I might place this at 0.5, considering many of the remedies are specific to wage theft and not retaliation? We can discuss at our next check-in!</t>
        </r>
      </text>
    </comment>
    <comment ref="N52" authorId="0" shapeId="0" xr:uid="{00000000-0006-0000-0300-00000E000000}">
      <text>
        <r>
          <rPr>
            <sz val="10"/>
            <color rgb="FF000000"/>
            <rFont val="Arial"/>
            <scheme val="minor"/>
          </rPr>
          <t>======
ID#AAAANGrFQ8Y
Stephen Stapleton    (2021-07-16 19:01:53)
https://news.ballotpedia.org/2021/04/30/union-station-public-sector-collective-bargaining-legal-in-virginia-as-of-may-1/</t>
        </r>
      </text>
    </comment>
    <comment ref="N54" authorId="0" shapeId="0" xr:uid="{00000000-0006-0000-0300-00000F000000}">
      <text>
        <r>
          <rPr>
            <sz val="10"/>
            <color rgb="FF000000"/>
            <rFont val="Arial"/>
            <scheme val="minor"/>
          </rPr>
          <t>======
ID#AAAANGrFM-8
Stephen Stapleton    (2021-07-16 19:00:56)
Should not change outcome, but a note: https://law.missouri.edu/arbitrationinfo/2021/04/18/west-virginia-legislature-codifies-illegality-of-public-employee-strikes/#:~:text=It%20states%3A%20%E2%80%9CPublic%20employees%20in,declared%20to%20be%20unlawful.%E2%80%9D%20S.B.</t>
        </r>
      </text>
    </comment>
    <comment ref="E55" authorId="0" shapeId="0" xr:uid="{00000000-0006-0000-0300-00001C000000}">
      <text>
        <r>
          <rPr>
            <sz val="10"/>
            <color rgb="FF000000"/>
            <rFont val="Arial"/>
            <scheme val="minor"/>
          </rPr>
          <t>======
ID#AAAAJ7jQ_f4
Stephen Stapleton    (2020-09-25 15:29:12)
Wisconsin is RTO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ST10nvcNGegp7aFNxhrSYrrCSMA=="/>
    </ext>
  </extLst>
</comments>
</file>

<file path=xl/sharedStrings.xml><?xml version="1.0" encoding="utf-8"?>
<sst xmlns="http://schemas.openxmlformats.org/spreadsheetml/2006/main" count="562" uniqueCount="191">
  <si>
    <t>State</t>
  </si>
  <si>
    <t>Abbrev.</t>
  </si>
  <si>
    <t>Overall Index Score</t>
  </si>
  <si>
    <t>Overall Index Ranking</t>
  </si>
  <si>
    <t>Wage Dimension Score</t>
  </si>
  <si>
    <t>Worker Protection Dimension Score</t>
  </si>
  <si>
    <t>Right to Organize Dimension Score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</si>
  <si>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</si>
  <si>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</si>
  <si>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</si>
  <si>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</si>
  <si>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</si>
  <si>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</si>
  <si>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</si>
  <si>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</si>
  <si>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</si>
  <si>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</si>
  <si>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</si>
  <si>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</si>
  <si>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</si>
  <si>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</si>
  <si>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</si>
  <si>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</si>
  <si>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</si>
  <si>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</si>
  <si>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</si>
  <si>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</si>
  <si>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</si>
  <si>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</si>
  <si>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</si>
  <si>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</si>
  <si>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</si>
  <si>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</si>
  <si>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</si>
  <si>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</si>
  <si>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</si>
  <si>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</si>
  <si>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</si>
  <si>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</si>
  <si>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</si>
  <si>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</si>
  <si>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</si>
  <si>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</si>
  <si>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</si>
  <si>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</si>
  <si>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</si>
  <si>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</si>
  <si>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</si>
  <si>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</si>
  <si>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</si>
  <si>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</si>
  <si>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</si>
  <si>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</si>
  <si>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</si>
  <si>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</si>
  <si>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</si>
  <si>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</si>
  <si>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</si>
  <si>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</si>
  <si>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</si>
  <si>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</si>
  <si>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</si>
  <si>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</si>
  <si>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</si>
  <si>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</si>
  <si>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</si>
  <si>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</si>
  <si>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</si>
  <si>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</si>
  <si>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</si>
  <si>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</si>
  <si>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</si>
  <si>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</si>
  <si>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</si>
  <si>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</si>
  <si>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</si>
  <si>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</si>
  <si>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</si>
  <si>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</si>
  <si>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</si>
  <si>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</si>
  <si>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</si>
  <si>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</si>
  <si>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</si>
  <si>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</si>
  <si>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Puerto Rico</t>
  </si>
  <si>
    <t>PR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</si>
  <si>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</si>
  <si>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</si>
  <si>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</si>
  <si>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</si>
  <si>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</si>
  <si>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</si>
  <si>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</si>
  <si>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</si>
  <si>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</si>
  <si>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</si>
  <si>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</si>
  <si>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</si>
  <si>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</si>
  <si>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</si>
  <si>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</si>
  <si>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</si>
  <si>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</si>
  <si>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</si>
  <si>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</si>
  <si>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</si>
  <si>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</si>
  <si>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</si>
  <si>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</si>
  <si>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</si>
  <si>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Maximum Score</t>
  </si>
  <si>
    <t>-</t>
  </si>
  <si>
    <t>Minimum Score</t>
  </si>
  <si>
    <t>Average Score</t>
  </si>
  <si>
    <t>Wage Dimension Ranking</t>
  </si>
  <si>
    <t>1. Ratio of Minimum Wage to Cost of Living</t>
  </si>
  <si>
    <t>2. Ratio of Tipped Minimum Wage</t>
  </si>
  <si>
    <t>3. Local Control of Minimum Wage</t>
  </si>
  <si>
    <t>4. Min. Wage for Farm Workers Indicator</t>
  </si>
  <si>
    <t>5. Ratio of UI Benefit to Cost of Living</t>
  </si>
  <si>
    <t>MIT Living Wage 2023</t>
  </si>
  <si>
    <t>Minimum Wage 2023</t>
  </si>
  <si>
    <t>Wage Ratio</t>
  </si>
  <si>
    <t>Wage Ratio Indicator Score</t>
  </si>
  <si>
    <t>Minimum Tipped Cash Wage 2023</t>
  </si>
  <si>
    <t>Tip Wage Ratio</t>
  </si>
  <si>
    <t>Tip Wage Ratio Indicator Score</t>
  </si>
  <si>
    <t>Local Control of Min. Wage (1=Yes)</t>
  </si>
  <si>
    <t>Local Control of Min. Wage Indicator Score</t>
  </si>
  <si>
    <t>Covered by Min. Wage (1=Full Coverage)</t>
  </si>
  <si>
    <t>Covered by Min. Wage Indicator Score</t>
  </si>
  <si>
    <t>Working Family Weekly UI Benefit</t>
  </si>
  <si>
    <t>UI to MIT Living Wage Ratio</t>
  </si>
  <si>
    <t>UI Ratio with CARES</t>
  </si>
  <si>
    <t>UI Ratio Indicator Score</t>
  </si>
  <si>
    <t>SOURCE</t>
  </si>
  <si>
    <t>Maximum Indicator Performance</t>
  </si>
  <si>
    <t>Minimum Indicator Performance</t>
  </si>
  <si>
    <t>Worker Protection Dimension Ranking</t>
  </si>
  <si>
    <t>1. Paid Pumping Break</t>
  </si>
  <si>
    <t>2. Equal Pay Indicator</t>
  </si>
  <si>
    <t>3. Paid Leave Indicator</t>
  </si>
  <si>
    <t>4. Scheduling</t>
  </si>
  <si>
    <t>5. Sexual Harassment</t>
  </si>
  <si>
    <t>6. Excluded Workers</t>
  </si>
  <si>
    <t>7. Heat Standard</t>
  </si>
  <si>
    <t>8. Child Labor Protections</t>
  </si>
  <si>
    <t>1. States provide paid pumping break (1=Yes)</t>
  </si>
  <si>
    <t>Paid Pumping Indcator Score</t>
  </si>
  <si>
    <t>2.1. Basic Equal Pay (1=Yes)</t>
  </si>
  <si>
    <t>2.2. No Pay Secrecy (1=Yes)</t>
  </si>
  <si>
    <t>2.3. No Private Sector Salary History (1=Yes)</t>
  </si>
  <si>
    <t>Equal Pay Indicator Score</t>
  </si>
  <si>
    <t>3.1. Family Leave in Place (1=Yes)</t>
  </si>
  <si>
    <t>3.2. Sick Leave in Place (1=Yes)</t>
  </si>
  <si>
    <t>Paid Leave Indicator Score</t>
  </si>
  <si>
    <t>4.1. Flexible Scheduling</t>
  </si>
  <si>
    <t>4.2. Reporting Pay</t>
  </si>
  <si>
    <t>4.3. Split Shift Pay</t>
  </si>
  <si>
    <t>4.4. Advanced Shift Notice</t>
  </si>
  <si>
    <t>Scheduling Indicator Score</t>
  </si>
  <si>
    <t>Sexual Harassment in the Law</t>
  </si>
  <si>
    <t>Sexual Harassment Indicator Score</t>
  </si>
  <si>
    <t>6.1 Farm Worker's Compensation (1=Full Coverage)</t>
  </si>
  <si>
    <t>6.2 Domestic Worker Protections (1=Yes)</t>
  </si>
  <si>
    <t>Excluded Workers Indicator Score</t>
  </si>
  <si>
    <t>Heat Standard (1=Yes)</t>
  </si>
  <si>
    <t>Heat Standard Indicator Score</t>
  </si>
  <si>
    <t>Child Labor Protections 1 = Yes</t>
  </si>
  <si>
    <t>Child Labor Protection Score</t>
  </si>
  <si>
    <t xml:space="preserve">SOURCE </t>
  </si>
  <si>
    <t>EXTERNAL</t>
  </si>
  <si>
    <t>ANOTHER</t>
  </si>
  <si>
    <t>Right to Organize Dimension Ranking</t>
  </si>
  <si>
    <t>1. Right to Work Indicator</t>
  </si>
  <si>
    <t>2. Right to Organize for Teachers Indicator</t>
  </si>
  <si>
    <t>3. Project Labor Agreement</t>
  </si>
  <si>
    <t>4. Protection Against Retaliation</t>
  </si>
  <si>
    <t>5. Collective Bargaining</t>
  </si>
  <si>
    <t>Status Quo: Right to Work Law(1=No)</t>
  </si>
  <si>
    <t>Right to Work Indicator Score</t>
  </si>
  <si>
    <t>2.1 Collective Bargaining</t>
  </si>
  <si>
    <t>2.2 Wage Negotiation</t>
  </si>
  <si>
    <t>Right to Organize for Teachers Indicator Score</t>
  </si>
  <si>
    <t>PLAs Allowed Locally (1=Yes)</t>
  </si>
  <si>
    <t>Project Labor Agreement Indicator Score</t>
  </si>
  <si>
    <t>Protections From Retaliation (1=Full)</t>
  </si>
  <si>
    <t>Protections From Retaliation Indicator Score</t>
  </si>
  <si>
    <t>Collective Bargaining (1=Required)</t>
  </si>
  <si>
    <t>Collective Bargaining Indicator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</si>
</sst>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0.000"/>
    <numFmt numFmtId="166" formatCode="&quot;$&quot;#,##0.00;[Red]&quot;$&quot;#,##0.00"/>
    <numFmt numFmtId="167" formatCode="#,##0.000"/>
    <numFmt numFmtId="168" formatCode="0.0"/>
  </numFmts>
  <fonts count="38" x14ac:knownFonts="1">
    <font>
      <sz val="10"/>
      <color rgb="FF000000"/>
      <name val="Arial"/>
      <scheme val="minor"/>
    </font>
    <font>
      <b/>
      <sz val="12"/>
      <color rgb="FF000000"/>
      <name val="Garamond"/>
    </font>
    <font>
      <sz val="12"/>
      <color rgb="FF000000"/>
      <name val="Garamond"/>
    </font>
    <font>
      <sz val="12"/>
      <color theme="1"/>
      <name val="Garamond"/>
    </font>
    <font>
      <sz val="12"/>
      <color rgb="FF000000"/>
      <name val="Arial"/>
    </font>
    <font>
      <b/>
      <sz val="12"/>
      <color theme="1"/>
      <name val="Garamond"/>
    </font>
    <font>
      <sz val="10"/>
      <name val="Arial"/>
    </font>
    <font>
      <sz val="10"/>
      <color rgb="FF000000"/>
      <name val="Garamond"/>
    </font>
    <font>
      <u/>
      <sz val="10"/>
      <color theme="10"/>
      <name val="Arial"/>
    </font>
    <font>
      <u/>
      <sz val="10"/>
      <color rgb="FF1155CC"/>
      <name val="Arial"/>
    </font>
    <font>
      <u/>
      <sz val="10"/>
      <color theme="10"/>
      <name val="Arial"/>
    </font>
    <font>
      <sz val="10"/>
      <color theme="1"/>
      <name val="Calibri"/>
    </font>
    <font>
      <u/>
      <sz val="10"/>
      <color rgb="FF0000FF"/>
      <name val="Arial"/>
    </font>
    <font>
      <u/>
      <sz val="10"/>
      <color rgb="FF1155CC"/>
      <name val="Arial"/>
    </font>
    <font>
      <sz val="12"/>
      <color rgb="FF333333"/>
      <name val="Garamond"/>
    </font>
    <font>
      <u/>
      <sz val="10"/>
      <color rgb="FF0000FF"/>
      <name val="Arial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0"/>
      <color theme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0"/>
      <color rgb="FF0000FF"/>
      <name val="Arial"/>
    </font>
    <font>
      <u/>
      <sz val="12"/>
      <color rgb="FF0000FF"/>
      <name val="Garamond"/>
    </font>
    <font>
      <u/>
      <sz val="12"/>
      <color rgb="FF0000FF"/>
      <name val="Garamond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2"/>
      <color rgb="FF0000FF"/>
      <name val="Garamond"/>
    </font>
    <font>
      <sz val="12"/>
      <color rgb="FFFF0000"/>
      <name val="Garamond"/>
    </font>
    <font>
      <b/>
      <sz val="12"/>
      <color rgb="FFFF0000"/>
      <name val="Garamond"/>
    </font>
    <font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F6B26B"/>
        <bgColor rgb="FFF6B26B"/>
      </patternFill>
    </fill>
  </fills>
  <borders count="140">
    <border>
      <left/>
      <right/>
      <top/>
      <bottom/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 style="medium">
        <color rgb="FF000000"/>
      </bottom>
      <diagonal/>
    </border>
    <border>
      <left/>
      <right style="thin">
        <color theme="1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theme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rgb="FF000000"/>
      </right>
      <top/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/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/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medium">
        <color rgb="FF000000"/>
      </bottom>
      <diagonal/>
    </border>
    <border>
      <left/>
      <right style="thin">
        <color theme="1"/>
      </right>
      <top style="thin">
        <color theme="1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theme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medium">
        <color rgb="FF000000"/>
      </right>
      <top/>
      <bottom style="thin">
        <color theme="1"/>
      </bottom>
      <diagonal/>
    </border>
    <border>
      <left style="thin">
        <color theme="1"/>
      </left>
      <right/>
      <top style="medium">
        <color rgb="FF000000"/>
      </top>
      <bottom style="thin">
        <color theme="1"/>
      </bottom>
      <diagonal/>
    </border>
    <border>
      <left/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rgb="FF000000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medium">
        <color rgb="FF000000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000000"/>
      </right>
      <top/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theme="1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theme="1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2" fontId="2" fillId="0" borderId="16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2" fontId="2" fillId="0" borderId="21" xfId="0" applyNumberFormat="1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2" fontId="2" fillId="0" borderId="12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8" fontId="1" fillId="3" borderId="34" xfId="0" applyNumberFormat="1" applyFont="1" applyFill="1" applyBorder="1" applyAlignment="1">
      <alignment horizontal="center" vertical="center" wrapText="1"/>
    </xf>
    <xf numFmtId="164" fontId="1" fillId="3" borderId="35" xfId="0" applyNumberFormat="1" applyFont="1" applyFill="1" applyBorder="1" applyAlignment="1">
      <alignment horizontal="center" vertical="center" wrapText="1"/>
    </xf>
    <xf numFmtId="165" fontId="1" fillId="3" borderId="36" xfId="0" applyNumberFormat="1" applyFont="1" applyFill="1" applyBorder="1" applyAlignment="1">
      <alignment horizontal="center" vertical="center" wrapText="1"/>
    </xf>
    <xf numFmtId="2" fontId="1" fillId="3" borderId="37" xfId="0" applyNumberFormat="1" applyFont="1" applyFill="1" applyBorder="1" applyAlignment="1">
      <alignment horizontal="center" vertical="center" wrapText="1"/>
    </xf>
    <xf numFmtId="164" fontId="1" fillId="3" borderId="38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164" fontId="1" fillId="2" borderId="35" xfId="0" applyNumberFormat="1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6" fontId="3" fillId="0" borderId="4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43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7" fontId="3" fillId="0" borderId="43" xfId="0" applyNumberFormat="1" applyFont="1" applyBorder="1" applyAlignment="1">
      <alignment horizontal="center" vertical="center"/>
    </xf>
    <xf numFmtId="167" fontId="3" fillId="0" borderId="4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3" fillId="0" borderId="44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7" fontId="3" fillId="0" borderId="44" xfId="0" applyNumberFormat="1" applyFont="1" applyBorder="1" applyAlignment="1">
      <alignment horizontal="center" vertical="center"/>
    </xf>
    <xf numFmtId="167" fontId="3" fillId="0" borderId="48" xfId="0" applyNumberFormat="1" applyFont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5" fillId="0" borderId="49" xfId="0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6" fontId="3" fillId="0" borderId="50" xfId="0" applyNumberFormat="1" applyFont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7" fontId="3" fillId="0" borderId="50" xfId="0" applyNumberFormat="1" applyFont="1" applyBorder="1" applyAlignment="1">
      <alignment horizontal="center" vertical="center"/>
    </xf>
    <xf numFmtId="167" fontId="3" fillId="0" borderId="53" xfId="0" applyNumberFormat="1" applyFont="1" applyBorder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10" fillId="5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11" fillId="5" borderId="0" xfId="0" applyFont="1" applyFill="1"/>
    <xf numFmtId="0" fontId="3" fillId="5" borderId="45" xfId="0" applyFont="1" applyFill="1" applyBorder="1" applyAlignment="1">
      <alignment horizontal="center" vertical="center"/>
    </xf>
    <xf numFmtId="2" fontId="12" fillId="5" borderId="0" xfId="0" applyNumberFormat="1" applyFont="1" applyFill="1" applyAlignment="1">
      <alignment horizontal="center" vertical="center"/>
    </xf>
    <xf numFmtId="2" fontId="13" fillId="5" borderId="0" xfId="0" applyNumberFormat="1" applyFont="1" applyFill="1" applyAlignment="1">
      <alignment horizontal="center" vertical="center"/>
    </xf>
    <xf numFmtId="0" fontId="5" fillId="0" borderId="54" xfId="0" applyFont="1" applyBorder="1" applyAlignment="1">
      <alignment horizontal="right" vertical="center" wrapText="1"/>
    </xf>
    <xf numFmtId="0" fontId="3" fillId="0" borderId="55" xfId="0" applyFont="1" applyBorder="1" applyAlignment="1">
      <alignment horizontal="center" vertical="center"/>
    </xf>
    <xf numFmtId="2" fontId="3" fillId="0" borderId="55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166" fontId="3" fillId="0" borderId="54" xfId="0" applyNumberFormat="1" applyFont="1" applyBorder="1" applyAlignment="1">
      <alignment horizontal="center" vertical="center"/>
    </xf>
    <xf numFmtId="164" fontId="3" fillId="0" borderId="55" xfId="0" applyNumberFormat="1" applyFont="1" applyBorder="1" applyAlignment="1">
      <alignment horizontal="center" vertical="center"/>
    </xf>
    <xf numFmtId="165" fontId="3" fillId="0" borderId="55" xfId="0" applyNumberFormat="1" applyFont="1" applyBorder="1" applyAlignment="1">
      <alignment horizontal="center" vertical="center"/>
    </xf>
    <xf numFmtId="2" fontId="3" fillId="0" borderId="57" xfId="0" applyNumberFormat="1" applyFont="1" applyBorder="1" applyAlignment="1">
      <alignment horizontal="center" vertical="center"/>
    </xf>
    <xf numFmtId="164" fontId="3" fillId="0" borderId="58" xfId="0" applyNumberFormat="1" applyFont="1" applyBorder="1" applyAlignment="1">
      <alignment horizontal="center" vertical="center"/>
    </xf>
    <xf numFmtId="165" fontId="3" fillId="0" borderId="59" xfId="0" applyNumberFormat="1" applyFont="1" applyBorder="1" applyAlignment="1">
      <alignment horizontal="center" vertical="center"/>
    </xf>
    <xf numFmtId="2" fontId="3" fillId="0" borderId="60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5" fillId="0" borderId="34" xfId="0" applyFont="1" applyBorder="1" applyAlignment="1">
      <alignment horizontal="right" vertical="center" wrapText="1"/>
    </xf>
    <xf numFmtId="0" fontId="3" fillId="0" borderId="36" xfId="0" applyFont="1" applyBorder="1" applyAlignment="1">
      <alignment horizontal="center" vertical="center"/>
    </xf>
    <xf numFmtId="2" fontId="3" fillId="0" borderId="36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166" fontId="3" fillId="0" borderId="34" xfId="0" applyNumberFormat="1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2" fontId="3" fillId="0" borderId="37" xfId="0" applyNumberFormat="1" applyFont="1" applyBorder="1" applyAlignment="1">
      <alignment horizontal="center" vertical="center"/>
    </xf>
    <xf numFmtId="164" fontId="3" fillId="0" borderId="61" xfId="0" applyNumberFormat="1" applyFont="1" applyBorder="1" applyAlignment="1">
      <alignment horizontal="center" vertical="center"/>
    </xf>
    <xf numFmtId="165" fontId="3" fillId="0" borderId="38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8" fontId="14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5" fillId="4" borderId="75" xfId="0" applyFont="1" applyFill="1" applyBorder="1" applyAlignment="1">
      <alignment horizontal="center" vertical="center"/>
    </xf>
    <xf numFmtId="0" fontId="5" fillId="4" borderId="76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 wrapText="1"/>
    </xf>
    <xf numFmtId="0" fontId="5" fillId="4" borderId="76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2" fontId="3" fillId="4" borderId="17" xfId="0" applyNumberFormat="1" applyFont="1" applyFill="1" applyBorder="1" applyAlignment="1">
      <alignment horizontal="center" vertical="center"/>
    </xf>
    <xf numFmtId="1" fontId="3" fillId="4" borderId="64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4" borderId="8" xfId="0" applyNumberFormat="1" applyFont="1" applyFill="1" applyBorder="1" applyAlignment="1">
      <alignment horizontal="center" vertical="center"/>
    </xf>
    <xf numFmtId="168" fontId="3" fillId="4" borderId="8" xfId="0" applyNumberFormat="1" applyFont="1" applyFill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168" fontId="3" fillId="0" borderId="48" xfId="0" applyNumberFormat="1" applyFont="1" applyBorder="1" applyAlignment="1">
      <alignment horizontal="center" vertical="center"/>
    </xf>
    <xf numFmtId="0" fontId="3" fillId="5" borderId="43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4" borderId="93" xfId="0" applyFont="1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4" borderId="45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75" xfId="0" applyFont="1" applyFill="1" applyBorder="1" applyAlignment="1">
      <alignment horizontal="center" vertical="center"/>
    </xf>
    <xf numFmtId="0" fontId="3" fillId="4" borderId="76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right" vertical="center"/>
    </xf>
    <xf numFmtId="2" fontId="3" fillId="4" borderId="7" xfId="0" applyNumberFormat="1" applyFont="1" applyFill="1" applyBorder="1" applyAlignment="1">
      <alignment horizontal="center" vertical="center"/>
    </xf>
    <xf numFmtId="1" fontId="3" fillId="4" borderId="78" xfId="0" applyNumberFormat="1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0" borderId="44" xfId="0" applyFont="1" applyBorder="1" applyAlignment="1">
      <alignment horizontal="center"/>
    </xf>
    <xf numFmtId="168" fontId="3" fillId="5" borderId="7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168" fontId="3" fillId="7" borderId="7" xfId="0" applyNumberFormat="1" applyFont="1" applyFill="1" applyBorder="1" applyAlignment="1">
      <alignment horizontal="center" vertical="center"/>
    </xf>
    <xf numFmtId="168" fontId="3" fillId="7" borderId="48" xfId="0" applyNumberFormat="1" applyFont="1" applyFill="1" applyBorder="1" applyAlignment="1">
      <alignment horizontal="center" vertical="center"/>
    </xf>
    <xf numFmtId="168" fontId="3" fillId="6" borderId="7" xfId="0" applyNumberFormat="1" applyFont="1" applyFill="1" applyBorder="1" applyAlignment="1">
      <alignment horizontal="center" vertical="center"/>
    </xf>
    <xf numFmtId="0" fontId="5" fillId="0" borderId="53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2" fontId="3" fillId="4" borderId="11" xfId="0" applyNumberFormat="1" applyFont="1" applyFill="1" applyBorder="1" applyAlignment="1">
      <alignment horizontal="center" vertical="center"/>
    </xf>
    <xf numFmtId="1" fontId="3" fillId="4" borderId="85" xfId="0" applyNumberFormat="1" applyFont="1" applyFill="1" applyBorder="1" applyAlignment="1">
      <alignment horizontal="center" vertical="center"/>
    </xf>
    <xf numFmtId="1" fontId="3" fillId="4" borderId="13" xfId="0" applyNumberFormat="1" applyFont="1" applyFill="1" applyBorder="1" applyAlignment="1">
      <alignment horizontal="center" vertical="center"/>
    </xf>
    <xf numFmtId="0" fontId="5" fillId="4" borderId="76" xfId="0" applyFont="1" applyFill="1" applyBorder="1" applyAlignment="1">
      <alignment horizontal="right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94" xfId="0" applyFont="1" applyFill="1" applyBorder="1" applyAlignment="1">
      <alignment horizontal="center" vertical="center"/>
    </xf>
    <xf numFmtId="0" fontId="15" fillId="4" borderId="95" xfId="0" applyFont="1" applyFill="1" applyBorder="1" applyAlignment="1">
      <alignment horizontal="center" vertical="center"/>
    </xf>
    <xf numFmtId="1" fontId="3" fillId="4" borderId="96" xfId="0" applyNumberFormat="1" applyFont="1" applyFill="1" applyBorder="1" applyAlignment="1">
      <alignment horizontal="center" vertical="center"/>
    </xf>
    <xf numFmtId="0" fontId="16" fillId="0" borderId="97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3" fillId="4" borderId="96" xfId="0" applyFont="1" applyFill="1" applyBorder="1" applyAlignment="1">
      <alignment horizontal="center" vertical="center"/>
    </xf>
    <xf numFmtId="0" fontId="19" fillId="0" borderId="97" xfId="0" applyFont="1" applyBorder="1" applyAlignment="1">
      <alignment horizontal="center" vertical="center"/>
    </xf>
    <xf numFmtId="1" fontId="20" fillId="0" borderId="95" xfId="0" applyNumberFormat="1" applyFont="1" applyBorder="1" applyAlignment="1">
      <alignment horizontal="center" vertical="center"/>
    </xf>
    <xf numFmtId="0" fontId="21" fillId="5" borderId="97" xfId="0" applyFont="1" applyFill="1" applyBorder="1" applyAlignment="1">
      <alignment horizontal="center" vertical="center"/>
    </xf>
    <xf numFmtId="0" fontId="22" fillId="5" borderId="95" xfId="0" applyFont="1" applyFill="1" applyBorder="1" applyAlignment="1">
      <alignment horizontal="center" vertical="center"/>
    </xf>
    <xf numFmtId="0" fontId="3" fillId="4" borderId="95" xfId="0" applyFont="1" applyFill="1" applyBorder="1"/>
    <xf numFmtId="0" fontId="23" fillId="8" borderId="95" xfId="0" applyFont="1" applyFill="1" applyBorder="1" applyAlignment="1">
      <alignment horizontal="center" vertical="center"/>
    </xf>
    <xf numFmtId="0" fontId="24" fillId="4" borderId="96" xfId="0" applyFont="1" applyFill="1" applyBorder="1" applyAlignment="1">
      <alignment horizontal="center" vertical="center"/>
    </xf>
    <xf numFmtId="0" fontId="25" fillId="8" borderId="97" xfId="0" applyFont="1" applyFill="1" applyBorder="1" applyAlignment="1">
      <alignment horizontal="center" vertical="center"/>
    </xf>
    <xf numFmtId="0" fontId="26" fillId="0" borderId="0" xfId="0" applyFont="1"/>
    <xf numFmtId="0" fontId="27" fillId="8" borderId="97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2" fontId="3" fillId="4" borderId="99" xfId="0" applyNumberFormat="1" applyFont="1" applyFill="1" applyBorder="1" applyAlignment="1">
      <alignment horizontal="center" vertical="center"/>
    </xf>
    <xf numFmtId="0" fontId="3" fillId="4" borderId="100" xfId="0" applyFont="1" applyFill="1" applyBorder="1" applyAlignment="1">
      <alignment horizontal="center" vertical="center"/>
    </xf>
    <xf numFmtId="0" fontId="3" fillId="4" borderId="101" xfId="0" applyFont="1" applyFill="1" applyBorder="1" applyAlignment="1">
      <alignment horizontal="center" vertical="center"/>
    </xf>
    <xf numFmtId="1" fontId="3" fillId="4" borderId="102" xfId="0" applyNumberFormat="1" applyFont="1" applyFill="1" applyBorder="1" applyAlignment="1">
      <alignment horizontal="center" vertical="center"/>
    </xf>
    <xf numFmtId="0" fontId="3" fillId="4" borderId="103" xfId="0" applyFont="1" applyFill="1" applyBorder="1" applyAlignment="1">
      <alignment horizontal="center" vertical="center"/>
    </xf>
    <xf numFmtId="168" fontId="3" fillId="4" borderId="104" xfId="0" applyNumberFormat="1" applyFont="1" applyFill="1" applyBorder="1" applyAlignment="1">
      <alignment horizontal="center" vertical="center"/>
    </xf>
    <xf numFmtId="168" fontId="3" fillId="4" borderId="105" xfId="0" applyNumberFormat="1" applyFont="1" applyFill="1" applyBorder="1" applyAlignment="1">
      <alignment horizontal="center" vertical="center"/>
    </xf>
    <xf numFmtId="168" fontId="3" fillId="4" borderId="101" xfId="0" applyNumberFormat="1" applyFont="1" applyFill="1" applyBorder="1" applyAlignment="1">
      <alignment horizontal="center" vertical="center"/>
    </xf>
    <xf numFmtId="1" fontId="3" fillId="4" borderId="106" xfId="0" applyNumberFormat="1" applyFont="1" applyFill="1" applyBorder="1" applyAlignment="1">
      <alignment horizontal="center" vertical="center"/>
    </xf>
    <xf numFmtId="0" fontId="3" fillId="4" borderId="102" xfId="0" applyFont="1" applyFill="1" applyBorder="1" applyAlignment="1">
      <alignment horizontal="center" vertical="center"/>
    </xf>
    <xf numFmtId="0" fontId="3" fillId="4" borderId="10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2" fontId="3" fillId="4" borderId="109" xfId="0" applyNumberFormat="1" applyFont="1" applyFill="1" applyBorder="1" applyAlignment="1">
      <alignment horizontal="center" vertical="center"/>
    </xf>
    <xf numFmtId="0" fontId="3" fillId="4" borderId="110" xfId="0" applyFont="1" applyFill="1" applyBorder="1" applyAlignment="1">
      <alignment horizontal="center" vertical="center"/>
    </xf>
    <xf numFmtId="0" fontId="3" fillId="4" borderId="111" xfId="0" applyFont="1" applyFill="1" applyBorder="1" applyAlignment="1">
      <alignment horizontal="center" vertical="center"/>
    </xf>
    <xf numFmtId="1" fontId="3" fillId="4" borderId="110" xfId="0" applyNumberFormat="1" applyFont="1" applyFill="1" applyBorder="1" applyAlignment="1">
      <alignment horizontal="center" vertical="center"/>
    </xf>
    <xf numFmtId="0" fontId="3" fillId="4" borderId="112" xfId="0" applyFont="1" applyFill="1" applyBorder="1" applyAlignment="1">
      <alignment horizontal="center" vertical="center"/>
    </xf>
    <xf numFmtId="0" fontId="3" fillId="4" borderId="109" xfId="0" applyFont="1" applyFill="1" applyBorder="1" applyAlignment="1">
      <alignment horizontal="center" vertical="center"/>
    </xf>
    <xf numFmtId="168" fontId="3" fillId="4" borderId="113" xfId="0" applyNumberFormat="1" applyFont="1" applyFill="1" applyBorder="1" applyAlignment="1">
      <alignment horizontal="center" vertical="center"/>
    </xf>
    <xf numFmtId="168" fontId="3" fillId="4" borderId="114" xfId="0" applyNumberFormat="1" applyFont="1" applyFill="1" applyBorder="1" applyAlignment="1">
      <alignment horizontal="center" vertical="center"/>
    </xf>
    <xf numFmtId="168" fontId="3" fillId="4" borderId="109" xfId="0" applyNumberFormat="1" applyFont="1" applyFill="1" applyBorder="1" applyAlignment="1">
      <alignment horizontal="center" vertical="center"/>
    </xf>
    <xf numFmtId="1" fontId="3" fillId="4" borderId="115" xfId="0" applyNumberFormat="1" applyFont="1" applyFill="1" applyBorder="1" applyAlignment="1">
      <alignment horizontal="center" vertical="center"/>
    </xf>
    <xf numFmtId="0" fontId="3" fillId="4" borderId="115" xfId="0" applyFont="1" applyFill="1" applyBorder="1" applyAlignment="1">
      <alignment horizontal="center" vertical="center"/>
    </xf>
    <xf numFmtId="0" fontId="3" fillId="4" borderId="116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4" fillId="4" borderId="76" xfId="0" applyFont="1" applyFill="1" applyBorder="1" applyAlignment="1">
      <alignment horizontal="center" vertical="center"/>
    </xf>
    <xf numFmtId="0" fontId="4" fillId="4" borderId="75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2" fontId="2" fillId="4" borderId="8" xfId="0" applyNumberFormat="1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4" borderId="76" xfId="0" applyFont="1" applyFill="1" applyBorder="1" applyAlignment="1">
      <alignment horizontal="center"/>
    </xf>
    <xf numFmtId="0" fontId="4" fillId="4" borderId="76" xfId="0" applyFont="1" applyFill="1" applyBorder="1" applyAlignment="1">
      <alignment horizontal="center"/>
    </xf>
    <xf numFmtId="0" fontId="1" fillId="0" borderId="44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7" borderId="4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4" borderId="5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4" borderId="129" xfId="0" applyFont="1" applyFill="1" applyBorder="1" applyAlignment="1">
      <alignment horizontal="right"/>
    </xf>
    <xf numFmtId="0" fontId="2" fillId="4" borderId="130" xfId="0" applyFont="1" applyFill="1" applyBorder="1" applyAlignment="1">
      <alignment horizontal="center"/>
    </xf>
    <xf numFmtId="0" fontId="2" fillId="4" borderId="131" xfId="0" applyFont="1" applyFill="1" applyBorder="1" applyAlignment="1">
      <alignment horizontal="center"/>
    </xf>
    <xf numFmtId="0" fontId="2" fillId="4" borderId="132" xfId="0" applyFont="1" applyFill="1" applyBorder="1" applyAlignment="1">
      <alignment horizontal="center"/>
    </xf>
    <xf numFmtId="0" fontId="29" fillId="0" borderId="97" xfId="0" applyFont="1" applyBorder="1" applyAlignment="1">
      <alignment horizontal="center"/>
    </xf>
    <xf numFmtId="0" fontId="2" fillId="4" borderId="133" xfId="0" applyFont="1" applyFill="1" applyBorder="1" applyAlignment="1">
      <alignment horizontal="center"/>
    </xf>
    <xf numFmtId="0" fontId="30" fillId="0" borderId="134" xfId="0" applyFont="1" applyBorder="1" applyAlignment="1">
      <alignment horizontal="center"/>
    </xf>
    <xf numFmtId="0" fontId="31" fillId="0" borderId="135" xfId="0" applyFont="1" applyBorder="1" applyAlignment="1">
      <alignment horizontal="center"/>
    </xf>
    <xf numFmtId="0" fontId="2" fillId="4" borderId="96" xfId="0" applyFont="1" applyFill="1" applyBorder="1" applyAlignment="1">
      <alignment horizontal="center"/>
    </xf>
    <xf numFmtId="0" fontId="32" fillId="4" borderId="97" xfId="0" applyFont="1" applyFill="1" applyBorder="1" applyAlignment="1">
      <alignment horizontal="center"/>
    </xf>
    <xf numFmtId="0" fontId="33" fillId="4" borderId="96" xfId="0" applyFont="1" applyFill="1" applyBorder="1" applyAlignment="1">
      <alignment horizontal="center"/>
    </xf>
    <xf numFmtId="0" fontId="34" fillId="0" borderId="97" xfId="0" applyFont="1" applyBorder="1" applyAlignment="1">
      <alignment horizontal="center"/>
    </xf>
    <xf numFmtId="0" fontId="2" fillId="4" borderId="75" xfId="0" applyFont="1" applyFill="1" applyBorder="1" applyAlignment="1">
      <alignment horizontal="center"/>
    </xf>
    <xf numFmtId="0" fontId="5" fillId="0" borderId="32" xfId="0" applyFont="1" applyBorder="1" applyAlignment="1">
      <alignment horizontal="right" vertical="center" wrapText="1"/>
    </xf>
    <xf numFmtId="0" fontId="2" fillId="4" borderId="136" xfId="0" applyFont="1" applyFill="1" applyBorder="1" applyAlignment="1">
      <alignment horizontal="center" vertical="center"/>
    </xf>
    <xf numFmtId="2" fontId="2" fillId="4" borderId="99" xfId="0" applyNumberFormat="1" applyFont="1" applyFill="1" applyBorder="1" applyAlignment="1">
      <alignment horizontal="center" vertical="center"/>
    </xf>
    <xf numFmtId="0" fontId="2" fillId="4" borderId="106" xfId="0" applyFont="1" applyFill="1" applyBorder="1" applyAlignment="1">
      <alignment horizontal="center" vertical="center"/>
    </xf>
    <xf numFmtId="0" fontId="2" fillId="4" borderId="137" xfId="0" applyFont="1" applyFill="1" applyBorder="1" applyAlignment="1">
      <alignment horizontal="center" vertical="center"/>
    </xf>
    <xf numFmtId="0" fontId="2" fillId="4" borderId="99" xfId="0" applyFont="1" applyFill="1" applyBorder="1" applyAlignment="1">
      <alignment horizontal="center" vertical="center"/>
    </xf>
    <xf numFmtId="2" fontId="2" fillId="4" borderId="106" xfId="0" applyNumberFormat="1" applyFont="1" applyFill="1" applyBorder="1" applyAlignment="1">
      <alignment horizontal="center" vertical="center"/>
    </xf>
    <xf numFmtId="0" fontId="2" fillId="0" borderId="137" xfId="0" applyFont="1" applyBorder="1" applyAlignment="1">
      <alignment horizontal="center" vertical="center"/>
    </xf>
    <xf numFmtId="0" fontId="2" fillId="4" borderId="75" xfId="0" applyFont="1" applyFill="1" applyBorder="1" applyAlignment="1">
      <alignment horizontal="center" vertical="center"/>
    </xf>
    <xf numFmtId="0" fontId="2" fillId="4" borderId="76" xfId="0" applyFont="1" applyFill="1" applyBorder="1" applyAlignment="1">
      <alignment horizontal="center" vertical="center"/>
    </xf>
    <xf numFmtId="0" fontId="5" fillId="0" borderId="138" xfId="0" applyFont="1" applyBorder="1" applyAlignment="1">
      <alignment horizontal="right" vertical="center" wrapText="1"/>
    </xf>
    <xf numFmtId="0" fontId="2" fillId="4" borderId="114" xfId="0" applyFont="1" applyFill="1" applyBorder="1" applyAlignment="1">
      <alignment horizontal="center" vertical="center"/>
    </xf>
    <xf numFmtId="2" fontId="2" fillId="4" borderId="109" xfId="0" applyNumberFormat="1" applyFont="1" applyFill="1" applyBorder="1" applyAlignment="1">
      <alignment horizontal="center" vertical="center"/>
    </xf>
    <xf numFmtId="0" fontId="2" fillId="4" borderId="115" xfId="0" applyFont="1" applyFill="1" applyBorder="1" applyAlignment="1">
      <alignment horizontal="center" vertical="center"/>
    </xf>
    <xf numFmtId="0" fontId="2" fillId="4" borderId="112" xfId="0" applyFont="1" applyFill="1" applyBorder="1" applyAlignment="1">
      <alignment horizontal="center" vertical="center"/>
    </xf>
    <xf numFmtId="0" fontId="2" fillId="4" borderId="109" xfId="0" applyFont="1" applyFill="1" applyBorder="1" applyAlignment="1">
      <alignment horizontal="center" vertical="center"/>
    </xf>
    <xf numFmtId="2" fontId="2" fillId="4" borderId="115" xfId="0" applyNumberFormat="1" applyFont="1" applyFill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4" borderId="139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" fillId="4" borderId="76" xfId="0" applyFont="1" applyFill="1" applyBorder="1" applyAlignment="1">
      <alignment horizontal="right"/>
    </xf>
    <xf numFmtId="0" fontId="2" fillId="9" borderId="76" xfId="0" applyFont="1" applyFill="1" applyBorder="1" applyAlignment="1">
      <alignment horizontal="center"/>
    </xf>
    <xf numFmtId="0" fontId="35" fillId="9" borderId="76" xfId="0" applyFont="1" applyFill="1" applyBorder="1" applyAlignment="1">
      <alignment horizontal="center"/>
    </xf>
    <xf numFmtId="0" fontId="36" fillId="4" borderId="76" xfId="0" applyFont="1" applyFill="1" applyBorder="1" applyAlignment="1">
      <alignment horizontal="right"/>
    </xf>
    <xf numFmtId="0" fontId="35" fillId="4" borderId="76" xfId="0" applyFont="1" applyFill="1" applyBorder="1" applyAlignment="1">
      <alignment horizontal="center"/>
    </xf>
    <xf numFmtId="0" fontId="37" fillId="9" borderId="0" xfId="0" applyFont="1" applyFill="1"/>
    <xf numFmtId="0" fontId="37" fillId="4" borderId="0" xfId="0" applyFont="1" applyFill="1"/>
    <xf numFmtId="0" fontId="1" fillId="2" borderId="32" xfId="0" applyFont="1" applyFill="1" applyBorder="1" applyAlignment="1">
      <alignment horizontal="center" vertical="center"/>
    </xf>
    <xf numFmtId="0" fontId="6" fillId="0" borderId="33" xfId="0" applyFont="1" applyBorder="1"/>
    <xf numFmtId="0" fontId="1" fillId="2" borderId="29" xfId="0" applyFont="1" applyFill="1" applyBorder="1" applyAlignment="1">
      <alignment horizontal="center" vertical="center"/>
    </xf>
    <xf numFmtId="0" fontId="6" fillId="0" borderId="30" xfId="0" applyFont="1" applyBorder="1"/>
    <xf numFmtId="0" fontId="1" fillId="2" borderId="27" xfId="0" applyFont="1" applyFill="1" applyBorder="1" applyAlignment="1">
      <alignment horizontal="center" vertical="center" wrapText="1"/>
    </xf>
    <xf numFmtId="0" fontId="6" fillId="0" borderId="25" xfId="0" applyFont="1" applyBorder="1"/>
    <xf numFmtId="2" fontId="1" fillId="2" borderId="27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31" xfId="0" applyFont="1" applyBorder="1"/>
    <xf numFmtId="0" fontId="1" fillId="2" borderId="30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6" fillId="0" borderId="70" xfId="0" applyFont="1" applyBorder="1"/>
    <xf numFmtId="0" fontId="6" fillId="0" borderId="71" xfId="0" applyFont="1" applyBorder="1"/>
    <xf numFmtId="0" fontId="5" fillId="3" borderId="72" xfId="0" applyFont="1" applyFill="1" applyBorder="1" applyAlignment="1">
      <alignment horizontal="center" vertical="center"/>
    </xf>
    <xf numFmtId="0" fontId="5" fillId="3" borderId="73" xfId="0" applyFont="1" applyFill="1" applyBorder="1" applyAlignment="1">
      <alignment horizontal="center" vertical="center"/>
    </xf>
    <xf numFmtId="0" fontId="6" fillId="0" borderId="74" xfId="0" applyFont="1" applyBorder="1"/>
    <xf numFmtId="0" fontId="5" fillId="3" borderId="80" xfId="0" applyFont="1" applyFill="1" applyBorder="1" applyAlignment="1">
      <alignment horizontal="center" vertical="center" wrapText="1"/>
    </xf>
    <xf numFmtId="0" fontId="6" fillId="0" borderId="90" xfId="0" applyFont="1" applyBorder="1"/>
    <xf numFmtId="0" fontId="5" fillId="3" borderId="81" xfId="0" applyFont="1" applyFill="1" applyBorder="1" applyAlignment="1">
      <alignment horizontal="center" vertical="center" wrapText="1"/>
    </xf>
    <xf numFmtId="0" fontId="6" fillId="0" borderId="88" xfId="0" applyFont="1" applyBorder="1"/>
    <xf numFmtId="0" fontId="5" fillId="3" borderId="79" xfId="0" applyFont="1" applyFill="1" applyBorder="1" applyAlignment="1">
      <alignment horizontal="center" vertical="center" wrapText="1"/>
    </xf>
    <xf numFmtId="0" fontId="6" fillId="0" borderId="89" xfId="0" applyFont="1" applyBorder="1"/>
    <xf numFmtId="0" fontId="5" fillId="2" borderId="62" xfId="0" applyFont="1" applyFill="1" applyBorder="1" applyAlignment="1">
      <alignment horizontal="right" vertical="center"/>
    </xf>
    <xf numFmtId="0" fontId="6" fillId="0" borderId="5" xfId="0" applyFont="1" applyBorder="1"/>
    <xf numFmtId="0" fontId="6" fillId="0" borderId="9" xfId="0" applyFont="1" applyBorder="1"/>
    <xf numFmtId="0" fontId="5" fillId="2" borderId="63" xfId="0" applyFont="1" applyFill="1" applyBorder="1" applyAlignment="1">
      <alignment horizontal="center" vertical="center" wrapText="1"/>
    </xf>
    <xf numFmtId="0" fontId="6" fillId="0" borderId="77" xfId="0" applyFont="1" applyBorder="1"/>
    <xf numFmtId="0" fontId="6" fillId="0" borderId="84" xfId="0" applyFont="1" applyBorder="1"/>
    <xf numFmtId="0" fontId="5" fillId="3" borderId="17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11" xfId="0" applyFont="1" applyBorder="1"/>
    <xf numFmtId="0" fontId="5" fillId="3" borderId="64" xfId="0" applyFont="1" applyFill="1" applyBorder="1" applyAlignment="1">
      <alignment horizontal="center" vertical="center" wrapText="1"/>
    </xf>
    <xf numFmtId="0" fontId="6" fillId="0" borderId="78" xfId="0" applyFont="1" applyBorder="1"/>
    <xf numFmtId="0" fontId="6" fillId="0" borderId="85" xfId="0" applyFont="1" applyBorder="1"/>
    <xf numFmtId="0" fontId="5" fillId="3" borderId="65" xfId="0" applyFont="1" applyFill="1" applyBorder="1" applyAlignment="1">
      <alignment horizontal="center" vertical="center"/>
    </xf>
    <xf numFmtId="0" fontId="6" fillId="0" borderId="66" xfId="0" applyFont="1" applyBorder="1"/>
    <xf numFmtId="0" fontId="5" fillId="3" borderId="67" xfId="0" applyFont="1" applyFill="1" applyBorder="1" applyAlignment="1">
      <alignment horizontal="center" vertical="center"/>
    </xf>
    <xf numFmtId="0" fontId="6" fillId="0" borderId="67" xfId="0" applyFont="1" applyBorder="1"/>
    <xf numFmtId="0" fontId="5" fillId="3" borderId="68" xfId="0" applyFont="1" applyFill="1" applyBorder="1" applyAlignment="1">
      <alignment horizontal="center" vertical="center"/>
    </xf>
    <xf numFmtId="0" fontId="6" fillId="0" borderId="69" xfId="0" applyFont="1" applyBorder="1"/>
    <xf numFmtId="0" fontId="6" fillId="0" borderId="86" xfId="0" applyFont="1" applyBorder="1"/>
    <xf numFmtId="0" fontId="6" fillId="0" borderId="87" xfId="0" applyFont="1" applyBorder="1"/>
    <xf numFmtId="0" fontId="5" fillId="3" borderId="82" xfId="0" applyFont="1" applyFill="1" applyBorder="1" applyAlignment="1">
      <alignment horizontal="center" vertical="center" wrapText="1"/>
    </xf>
    <xf numFmtId="0" fontId="6" fillId="0" borderId="91" xfId="0" applyFont="1" applyBorder="1"/>
    <xf numFmtId="0" fontId="5" fillId="3" borderId="83" xfId="0" applyFont="1" applyFill="1" applyBorder="1" applyAlignment="1">
      <alignment horizontal="center" vertical="center" wrapText="1"/>
    </xf>
    <xf numFmtId="0" fontId="6" fillId="0" borderId="92" xfId="0" applyFont="1" applyBorder="1"/>
    <xf numFmtId="0" fontId="5" fillId="2" borderId="65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horizontal="center" vertical="center" wrapText="1"/>
    </xf>
    <xf numFmtId="0" fontId="6" fillId="0" borderId="119" xfId="0" applyFont="1" applyBorder="1"/>
    <xf numFmtId="0" fontId="6" fillId="0" borderId="125" xfId="0" applyFont="1" applyBorder="1"/>
    <xf numFmtId="0" fontId="1" fillId="2" borderId="118" xfId="0" applyFont="1" applyFill="1" applyBorder="1" applyAlignment="1">
      <alignment horizontal="center" vertical="center" wrapText="1"/>
    </xf>
    <xf numFmtId="0" fontId="6" fillId="0" borderId="120" xfId="0" applyFont="1" applyBorder="1"/>
    <xf numFmtId="0" fontId="6" fillId="0" borderId="126" xfId="0" applyFont="1" applyBorder="1"/>
    <xf numFmtId="0" fontId="1" fillId="2" borderId="83" xfId="0" applyFont="1" applyFill="1" applyBorder="1" applyAlignment="1">
      <alignment horizontal="center" vertical="center" wrapText="1"/>
    </xf>
    <xf numFmtId="0" fontId="6" fillId="0" borderId="121" xfId="0" applyFont="1" applyBorder="1"/>
    <xf numFmtId="0" fontId="6" fillId="0" borderId="127" xfId="0" applyFont="1" applyBorder="1"/>
    <xf numFmtId="0" fontId="1" fillId="2" borderId="79" xfId="0" applyFont="1" applyFill="1" applyBorder="1" applyAlignment="1">
      <alignment horizontal="center" vertical="center" wrapText="1"/>
    </xf>
    <xf numFmtId="0" fontId="6" fillId="0" borderId="122" xfId="0" applyFont="1" applyBorder="1"/>
    <xf numFmtId="0" fontId="5" fillId="2" borderId="80" xfId="0" applyFont="1" applyFill="1" applyBorder="1" applyAlignment="1">
      <alignment horizontal="center" vertical="center" wrapText="1"/>
    </xf>
    <xf numFmtId="0" fontId="6" fillId="0" borderId="123" xfId="0" applyFont="1" applyBorder="1"/>
    <xf numFmtId="0" fontId="1" fillId="2" borderId="80" xfId="0" applyFont="1" applyFill="1" applyBorder="1" applyAlignment="1">
      <alignment horizontal="center" vertical="center" wrapText="1"/>
    </xf>
    <xf numFmtId="0" fontId="1" fillId="2" borderId="82" xfId="0" applyFont="1" applyFill="1" applyBorder="1" applyAlignment="1">
      <alignment horizontal="center" vertical="center" wrapText="1"/>
    </xf>
    <xf numFmtId="0" fontId="6" fillId="0" borderId="124" xfId="0" applyFont="1" applyBorder="1"/>
    <xf numFmtId="0" fontId="6" fillId="0" borderId="128" xfId="0" applyFont="1" applyBorder="1"/>
    <xf numFmtId="0" fontId="1" fillId="2" borderId="65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1" fillId="2" borderId="18" xfId="0" applyFont="1" applyFill="1" applyBorder="1" applyAlignment="1">
      <alignment horizontal="center" vertical="center" wrapText="1"/>
    </xf>
    <xf numFmtId="0" fontId="6" fillId="0" borderId="117" xfId="0" applyFont="1" applyBorder="1"/>
    <xf numFmtId="0" fontId="6" fillId="0" borderId="26" xfId="0" applyFont="1" applyBorder="1"/>
    <xf numFmtId="0" fontId="1" fillId="2" borderId="6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dol.gov/agencies/whd/state/minimum-wage/tipped" TargetMode="External"/><Relationship Id="rId7" Type="http://schemas.openxmlformats.org/officeDocument/2006/relationships/hyperlink" Target="https://www.ziprecruiter.com/blog/states-canceling-pandemic-unemployment-early/" TargetMode="External"/><Relationship Id="rId2" Type="http://schemas.openxmlformats.org/officeDocument/2006/relationships/hyperlink" Target="https://www.dol.gov/agencies/whd/minimum-wage/state" TargetMode="External"/><Relationship Id="rId1" Type="http://schemas.openxmlformats.org/officeDocument/2006/relationships/hyperlink" Target="https://livingwage.mit.edu/" TargetMode="External"/><Relationship Id="rId6" Type="http://schemas.openxmlformats.org/officeDocument/2006/relationships/hyperlink" Target="https://oui.doleta.gov/unemploy/pdf/uilawcompar/2022/complete.pdf" TargetMode="External"/><Relationship Id="rId5" Type="http://schemas.openxmlformats.org/officeDocument/2006/relationships/hyperlink" Target="https://www.farmworkerjustice.org/wages-map/" TargetMode="External"/><Relationship Id="rId4" Type="http://schemas.openxmlformats.org/officeDocument/2006/relationships/hyperlink" Target="https://www.epi.org/preemption-map/" TargetMode="Externa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etterbalance.org/resources/fact-sheet-state-and-city-laws-and-regulations-on-fair-and-flexible-scheduling/" TargetMode="External"/><Relationship Id="rId13" Type="http://schemas.openxmlformats.org/officeDocument/2006/relationships/hyperlink" Target="https://www.farmworkerjustice.org/workers-compensation-map/" TargetMode="External"/><Relationship Id="rId18" Type="http://schemas.openxmlformats.org/officeDocument/2006/relationships/vmlDrawing" Target="../drawings/vmlDrawing2.vml"/><Relationship Id="rId3" Type="http://schemas.openxmlformats.org/officeDocument/2006/relationships/hyperlink" Target="https://www.dol.gov/agencies/wb/equal-pay-protections" TargetMode="External"/><Relationship Id="rId7" Type="http://schemas.openxmlformats.org/officeDocument/2006/relationships/hyperlink" Target="https://www.abetterbalance.org/resources/fact-sheet-state-and-city-laws-and-regulations-on-fair-and-flexible-scheduling/" TargetMode="External"/><Relationship Id="rId12" Type="http://schemas.openxmlformats.org/officeDocument/2006/relationships/hyperlink" Target="https://nwlc.org/wp-content/uploads/2020/09/v1_2020_nwlc2020States_Report-MM-edits-11.11.pdf" TargetMode="External"/><Relationship Id="rId17" Type="http://schemas.openxmlformats.org/officeDocument/2006/relationships/hyperlink" Target="https://www.epi.org/publication/child-labor-laws-under-attack/" TargetMode="External"/><Relationship Id="rId2" Type="http://schemas.openxmlformats.org/officeDocument/2006/relationships/hyperlink" Target="https://www.dol.gov/agencies/wb/equal-pay-protections" TargetMode="External"/><Relationship Id="rId16" Type="http://schemas.openxmlformats.org/officeDocument/2006/relationships/hyperlink" Target="https://nationalaglawcenter.org/heat-safety-and-wildfire-smoke-standards-and-guidelines-at-the-state-and-federal-level/" TargetMode="External"/><Relationship Id="rId1" Type="http://schemas.openxmlformats.org/officeDocument/2006/relationships/hyperlink" Target="https://www.pregnantatwork.org/wp-content/uploads/Making-Pumping-Breaks-Affordable-for-All.pdf" TargetMode="External"/><Relationship Id="rId6" Type="http://schemas.openxmlformats.org/officeDocument/2006/relationships/hyperlink" Target="https://www.shrm.org/resourcesandtools/legal-and-compliance/employment-law/pages/state-local-paid-sick-leave-chart.aspx" TargetMode="External"/><Relationship Id="rId11" Type="http://schemas.openxmlformats.org/officeDocument/2006/relationships/hyperlink" Target="https://www.ncsl.org/research/labor-and-employment/sexual-harassment-in-the-workplace.aspx" TargetMode="External"/><Relationship Id="rId5" Type="http://schemas.openxmlformats.org/officeDocument/2006/relationships/hyperlink" Target="https://www.ncsl.org/research/labor-and-employment/state-family-and-medical-leave-laws.aspx" TargetMode="External"/><Relationship Id="rId15" Type="http://schemas.openxmlformats.org/officeDocument/2006/relationships/hyperlink" Target="https://www.nrdc.org/resources/occupational-heat-safety-standards-united-states" TargetMode="External"/><Relationship Id="rId10" Type="http://schemas.openxmlformats.org/officeDocument/2006/relationships/hyperlink" Target="https://joinhomebase.com/blog/predictive-scheduling-laws-2020-whats-changing/" TargetMode="External"/><Relationship Id="rId19" Type="http://schemas.openxmlformats.org/officeDocument/2006/relationships/comments" Target="../comments2.xml"/><Relationship Id="rId4" Type="http://schemas.openxmlformats.org/officeDocument/2006/relationships/hyperlink" Target="https://www.hrdive.com/news/salary-history-ban-states-list/516662/" TargetMode="External"/><Relationship Id="rId9" Type="http://schemas.openxmlformats.org/officeDocument/2006/relationships/hyperlink" Target="https://www.replicon.com/rules-of-on-call-work-and-shift-work-in-the-united-states-of-america-canada/" TargetMode="External"/><Relationship Id="rId14" Type="http://schemas.openxmlformats.org/officeDocument/2006/relationships/hyperlink" Target="https://www.domesticworkers.org/programs-and-campaigns/developing-policy-solutions/bill-of-rights/passed-legislation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journals.sagepub.com/doi/10.1177/0019793918808727" TargetMode="External"/><Relationship Id="rId3" Type="http://schemas.openxmlformats.org/officeDocument/2006/relationships/hyperlink" Target="https://www.nctq.org/contract-database/collectiveBargaining" TargetMode="External"/><Relationship Id="rId7" Type="http://schemas.openxmlformats.org/officeDocument/2006/relationships/hyperlink" Target="https://www.jdsupra.com/topics/wage-theft/state-labor-laws/" TargetMode="External"/><Relationship Id="rId2" Type="http://schemas.openxmlformats.org/officeDocument/2006/relationships/hyperlink" Target="https://www.nctq.org/contract-database/collectiveBargaining" TargetMode="External"/><Relationship Id="rId1" Type="http://schemas.openxmlformats.org/officeDocument/2006/relationships/hyperlink" Target="https://www.ncsl.org/research/labor-and-employment/right-to-work-laws-and-bills.aspx" TargetMode="External"/><Relationship Id="rId6" Type="http://schemas.openxmlformats.org/officeDocument/2006/relationships/hyperlink" Target="https://www.nelp.org/news-releases/workers-who-report-employer-misconduct-face-rampant-retaliation/" TargetMode="External"/><Relationship Id="rId11" Type="http://schemas.openxmlformats.org/officeDocument/2006/relationships/comments" Target="../comments3.xml"/><Relationship Id="rId5" Type="http://schemas.openxmlformats.org/officeDocument/2006/relationships/hyperlink" Target="https://www.epi.org/preemption-map/" TargetMode="External"/><Relationship Id="rId10" Type="http://schemas.openxmlformats.org/officeDocument/2006/relationships/vmlDrawing" Target="../drawings/vmlDrawing3.vml"/><Relationship Id="rId4" Type="http://schemas.openxmlformats.org/officeDocument/2006/relationships/hyperlink" Target="https://www.abc.org/Politics-Policy/Issues/Project-Labor-Agreements" TargetMode="External"/><Relationship Id="rId9" Type="http://schemas.openxmlformats.org/officeDocument/2006/relationships/hyperlink" Target="https://ballotpedia.org/Ballotpedia%27s_Union_Station_Arch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D16" sqref="D16"/>
    </sheetView>
  </sheetViews>
  <sheetFormatPr defaultColWidth="12.5703125" defaultRowHeight="15" customHeight="1" x14ac:dyDescent="0.2"/>
  <cols>
    <col min="1" max="1" width="21" customWidth="1"/>
    <col min="2" max="2" width="8.42578125" customWidth="1"/>
    <col min="3" max="3" width="13.7109375" customWidth="1"/>
    <col min="4" max="4" width="14.28515625" customWidth="1"/>
    <col min="5" max="5" width="17.85546875" customWidth="1"/>
    <col min="6" max="7" width="18.7109375" customWidth="1"/>
    <col min="8" max="8" width="14.42578125" hidden="1" customWidth="1"/>
    <col min="9" max="26" width="8.7109375" hidden="1" customWidth="1"/>
  </cols>
  <sheetData>
    <row r="1" spans="1:26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7"/>
      <c r="V1" s="7"/>
      <c r="W1" s="7"/>
      <c r="X1" s="7"/>
      <c r="Y1" s="7"/>
      <c r="Z1" s="7"/>
    </row>
    <row r="2" spans="1:26" ht="15.75" x14ac:dyDescent="0.25">
      <c r="A2" s="8" t="s">
        <v>7</v>
      </c>
      <c r="B2" s="9" t="s">
        <v>8</v>
      </c>
      <c r="C2" s="10">
        <f t="shared" ref="C2:C53" si="0">(0.4*E2+0.35*F2+0.25*G2)</f>
        <v>13.102776821279553</v>
      </c>
      <c r="D2" s="11">
        <f t="shared" ref="D2:D53" si="1">RANK(C2,$C$2:$C$53)</f>
        <v>48</v>
      </c>
      <c r="E2" s="12">
        <f>'Wage Dimension'!C3</f>
        <v>7.756942053198884</v>
      </c>
      <c r="F2" s="13">
        <f>'Worker Protection Dimension'!C4</f>
        <v>21.428571428571427</v>
      </c>
      <c r="G2" s="14">
        <f>'Right to Organize'!C5</f>
        <v>10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  <c r="U2" s="17"/>
      <c r="V2" s="17"/>
      <c r="W2" s="17"/>
      <c r="X2" s="17"/>
      <c r="Y2" s="17"/>
      <c r="Z2" s="17"/>
    </row>
    <row r="3" spans="1:26" ht="15.75" x14ac:dyDescent="0.25">
      <c r="A3" s="8" t="s">
        <v>9</v>
      </c>
      <c r="B3" s="18" t="s">
        <v>10</v>
      </c>
      <c r="C3" s="10">
        <f t="shared" si="0"/>
        <v>47.289879006328874</v>
      </c>
      <c r="D3" s="11">
        <f t="shared" si="1"/>
        <v>23</v>
      </c>
      <c r="E3" s="12">
        <f>'Wage Dimension'!C4</f>
        <v>60.933030849155521</v>
      </c>
      <c r="F3" s="13">
        <f>'Worker Protection Dimension'!C5</f>
        <v>29.761904761904759</v>
      </c>
      <c r="G3" s="14">
        <f>'Right to Organize'!C6</f>
        <v>50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  <c r="U3" s="17"/>
      <c r="V3" s="17"/>
      <c r="W3" s="17"/>
      <c r="X3" s="17"/>
      <c r="Y3" s="17"/>
      <c r="Z3" s="17"/>
    </row>
    <row r="4" spans="1:26" ht="15.75" x14ac:dyDescent="0.25">
      <c r="A4" s="8" t="s">
        <v>11</v>
      </c>
      <c r="B4" s="9" t="s">
        <v>12</v>
      </c>
      <c r="C4" s="10">
        <f t="shared" si="0"/>
        <v>58.054164670798372</v>
      </c>
      <c r="D4" s="11">
        <f t="shared" si="1"/>
        <v>18</v>
      </c>
      <c r="E4" s="12">
        <f>'Wage Dimension'!C5</f>
        <v>72.218745010329272</v>
      </c>
      <c r="F4" s="13">
        <f>'Worker Protection Dimension'!C6</f>
        <v>40.476190476190474</v>
      </c>
      <c r="G4" s="14">
        <f>'Right to Organize'!C7</f>
        <v>60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  <c r="U4" s="17"/>
      <c r="V4" s="17"/>
      <c r="W4" s="17"/>
      <c r="X4" s="17"/>
      <c r="Y4" s="17"/>
      <c r="Z4" s="17"/>
    </row>
    <row r="5" spans="1:26" ht="15.75" x14ac:dyDescent="0.25">
      <c r="A5" s="8" t="s">
        <v>13</v>
      </c>
      <c r="B5" s="9" t="s">
        <v>14</v>
      </c>
      <c r="C5" s="10">
        <f t="shared" si="0"/>
        <v>24.653448589836767</v>
      </c>
      <c r="D5" s="11">
        <f t="shared" si="1"/>
        <v>42</v>
      </c>
      <c r="E5" s="12">
        <f>'Wage Dimension'!C6</f>
        <v>38.716954807925255</v>
      </c>
      <c r="F5" s="13">
        <f>'Worker Protection Dimension'!C7</f>
        <v>19.047619047619044</v>
      </c>
      <c r="G5" s="14">
        <f>'Right to Organize'!C8</f>
        <v>10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/>
      <c r="V5" s="17"/>
      <c r="W5" s="17"/>
      <c r="X5" s="17"/>
      <c r="Y5" s="17"/>
      <c r="Z5" s="17"/>
    </row>
    <row r="6" spans="1:26" ht="15.75" x14ac:dyDescent="0.25">
      <c r="A6" s="8" t="s">
        <v>15</v>
      </c>
      <c r="B6" s="9" t="s">
        <v>16</v>
      </c>
      <c r="C6" s="10">
        <f t="shared" si="0"/>
        <v>86.006251163026889</v>
      </c>
      <c r="D6" s="11">
        <f t="shared" si="1"/>
        <v>1</v>
      </c>
      <c r="E6" s="12">
        <f>'Wage Dimension'!C7</f>
        <v>77.515627907567207</v>
      </c>
      <c r="F6" s="13">
        <f>'Worker Protection Dimension'!C8</f>
        <v>85.714285714285708</v>
      </c>
      <c r="G6" s="14">
        <f>'Right to Organize'!C9</f>
        <v>100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  <c r="V6" s="17"/>
      <c r="W6" s="17"/>
      <c r="X6" s="17"/>
      <c r="Y6" s="17"/>
      <c r="Z6" s="17"/>
    </row>
    <row r="7" spans="1:26" ht="15.75" x14ac:dyDescent="0.25">
      <c r="A7" s="8" t="s">
        <v>17</v>
      </c>
      <c r="B7" s="9" t="s">
        <v>18</v>
      </c>
      <c r="C7" s="10">
        <f t="shared" si="0"/>
        <v>72.132691985067908</v>
      </c>
      <c r="D7" s="11">
        <f t="shared" si="1"/>
        <v>8</v>
      </c>
      <c r="E7" s="12">
        <f>'Wage Dimension'!C8</f>
        <v>70.956729962669783</v>
      </c>
      <c r="F7" s="13">
        <f>'Worker Protection Dimension'!C9</f>
        <v>60.714285714285715</v>
      </c>
      <c r="G7" s="14">
        <f>'Right to Organize'!C10</f>
        <v>90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7"/>
      <c r="V7" s="17"/>
      <c r="W7" s="17"/>
      <c r="X7" s="17"/>
      <c r="Y7" s="17"/>
      <c r="Z7" s="17"/>
    </row>
    <row r="8" spans="1:26" ht="15.75" x14ac:dyDescent="0.25">
      <c r="A8" s="8" t="s">
        <v>19</v>
      </c>
      <c r="B8" s="9" t="s">
        <v>20</v>
      </c>
      <c r="C8" s="10">
        <f t="shared" si="0"/>
        <v>73.784779163279339</v>
      </c>
      <c r="D8" s="11">
        <f t="shared" si="1"/>
        <v>7</v>
      </c>
      <c r="E8" s="12">
        <f>'Wage Dimension'!C9</f>
        <v>75.086947908198354</v>
      </c>
      <c r="F8" s="13">
        <f>'Worker Protection Dimension'!C10</f>
        <v>67.857142857142861</v>
      </c>
      <c r="G8" s="14">
        <f>'Right to Organize'!C11</f>
        <v>80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7"/>
      <c r="V8" s="17"/>
      <c r="W8" s="17"/>
      <c r="X8" s="17"/>
      <c r="Y8" s="17"/>
      <c r="Z8" s="17"/>
    </row>
    <row r="9" spans="1:26" ht="15.75" x14ac:dyDescent="0.25">
      <c r="A9" s="8" t="s">
        <v>21</v>
      </c>
      <c r="B9" s="9" t="s">
        <v>22</v>
      </c>
      <c r="C9" s="10">
        <f t="shared" si="0"/>
        <v>54.053356234665742</v>
      </c>
      <c r="D9" s="11">
        <f t="shared" si="1"/>
        <v>21</v>
      </c>
      <c r="E9" s="12">
        <f>'Wage Dimension'!C10</f>
        <v>44.508390586664362</v>
      </c>
      <c r="F9" s="13">
        <f>'Worker Protection Dimension'!C11</f>
        <v>35.714285714285715</v>
      </c>
      <c r="G9" s="14">
        <f>'Right to Organize'!C12</f>
        <v>95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7"/>
      <c r="V9" s="17"/>
      <c r="W9" s="17"/>
      <c r="X9" s="17"/>
      <c r="Y9" s="17"/>
      <c r="Z9" s="17"/>
    </row>
    <row r="10" spans="1:26" ht="15.75" x14ac:dyDescent="0.25">
      <c r="A10" s="8" t="s">
        <v>23</v>
      </c>
      <c r="B10" s="9" t="s">
        <v>24</v>
      </c>
      <c r="C10" s="10">
        <f t="shared" si="0"/>
        <v>81.631259887159644</v>
      </c>
      <c r="D10" s="11">
        <f t="shared" si="1"/>
        <v>3</v>
      </c>
      <c r="E10" s="12">
        <f>'Wage Dimension'!C11</f>
        <v>86.36981638456578</v>
      </c>
      <c r="F10" s="13">
        <f>'Worker Protection Dimension'!C12</f>
        <v>63.095238095238088</v>
      </c>
      <c r="G10" s="14">
        <f>'Right to Organize'!C13</f>
        <v>100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7"/>
      <c r="V10" s="17"/>
      <c r="W10" s="17"/>
      <c r="X10" s="17"/>
      <c r="Y10" s="17"/>
      <c r="Z10" s="17"/>
    </row>
    <row r="11" spans="1:26" ht="15.75" x14ac:dyDescent="0.25">
      <c r="A11" s="8" t="s">
        <v>25</v>
      </c>
      <c r="B11" s="9" t="s">
        <v>26</v>
      </c>
      <c r="C11" s="10">
        <f t="shared" si="0"/>
        <v>40.85847008162677</v>
      </c>
      <c r="D11" s="11">
        <f t="shared" si="1"/>
        <v>30</v>
      </c>
      <c r="E11" s="12">
        <f>'Wage Dimension'!C12</f>
        <v>38.604508537400264</v>
      </c>
      <c r="F11" s="13">
        <f>'Worker Protection Dimension'!C13</f>
        <v>29.761904761904759</v>
      </c>
      <c r="G11" s="14">
        <f>'Right to Organize'!C14</f>
        <v>60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7"/>
      <c r="V11" s="17"/>
      <c r="W11" s="17"/>
      <c r="X11" s="17"/>
      <c r="Y11" s="17"/>
      <c r="Z11" s="17"/>
    </row>
    <row r="12" spans="1:26" ht="15.75" x14ac:dyDescent="0.25">
      <c r="A12" s="8" t="s">
        <v>27</v>
      </c>
      <c r="B12" s="9" t="s">
        <v>28</v>
      </c>
      <c r="C12" s="10">
        <f t="shared" si="0"/>
        <v>11.565390619480613</v>
      </c>
      <c r="D12" s="11">
        <f t="shared" si="1"/>
        <v>50</v>
      </c>
      <c r="E12" s="12">
        <f>'Wage Dimension'!C13</f>
        <v>12.246809882034867</v>
      </c>
      <c r="F12" s="13">
        <f>'Worker Protection Dimension'!C14</f>
        <v>19.047619047619044</v>
      </c>
      <c r="G12" s="14">
        <f>'Right to Organize'!C15</f>
        <v>0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7"/>
      <c r="V12" s="17"/>
      <c r="W12" s="17"/>
      <c r="X12" s="17"/>
      <c r="Y12" s="17"/>
      <c r="Z12" s="17"/>
    </row>
    <row r="13" spans="1:26" ht="15.75" x14ac:dyDescent="0.25">
      <c r="A13" s="8" t="s">
        <v>29</v>
      </c>
      <c r="B13" s="9" t="s">
        <v>30</v>
      </c>
      <c r="C13" s="10">
        <f t="shared" si="0"/>
        <v>62.657873212875188</v>
      </c>
      <c r="D13" s="11">
        <f t="shared" si="1"/>
        <v>15</v>
      </c>
      <c r="E13" s="12">
        <f>'Wage Dimension'!C14</f>
        <v>56.64468303218797</v>
      </c>
      <c r="F13" s="13">
        <f>'Worker Protection Dimension'!C15</f>
        <v>50</v>
      </c>
      <c r="G13" s="14">
        <f>'Right to Organize'!C16</f>
        <v>90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7"/>
      <c r="V13" s="17"/>
      <c r="W13" s="17"/>
      <c r="X13" s="17"/>
      <c r="Y13" s="17"/>
      <c r="Z13" s="17"/>
    </row>
    <row r="14" spans="1:26" ht="15.75" x14ac:dyDescent="0.25">
      <c r="A14" s="8" t="s">
        <v>31</v>
      </c>
      <c r="B14" s="18" t="s">
        <v>32</v>
      </c>
      <c r="C14" s="10">
        <f t="shared" si="0"/>
        <v>24.786737725775861</v>
      </c>
      <c r="D14" s="11">
        <f t="shared" si="1"/>
        <v>41</v>
      </c>
      <c r="E14" s="12">
        <f>'Wage Dimension'!C15</f>
        <v>14.050177647772994</v>
      </c>
      <c r="F14" s="13">
        <f>'Worker Protection Dimension'!C16</f>
        <v>33.333333333333329</v>
      </c>
      <c r="G14" s="14">
        <f>'Right to Organize'!C17</f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7"/>
      <c r="V14" s="17"/>
      <c r="W14" s="17"/>
      <c r="X14" s="17"/>
      <c r="Y14" s="17"/>
      <c r="Z14" s="17"/>
    </row>
    <row r="15" spans="1:26" ht="15.75" x14ac:dyDescent="0.25">
      <c r="A15" s="8" t="s">
        <v>33</v>
      </c>
      <c r="B15" s="18" t="s">
        <v>34</v>
      </c>
      <c r="C15" s="10">
        <f t="shared" si="0"/>
        <v>69.400273682849729</v>
      </c>
      <c r="D15" s="11">
        <f t="shared" si="1"/>
        <v>10</v>
      </c>
      <c r="E15" s="12">
        <f>'Wage Dimension'!C16</f>
        <v>61.000684207124309</v>
      </c>
      <c r="F15" s="13">
        <f>'Worker Protection Dimension'!C17</f>
        <v>60.714285714285715</v>
      </c>
      <c r="G15" s="14">
        <f>'Right to Organize'!C18</f>
        <v>95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7"/>
      <c r="V15" s="17"/>
      <c r="W15" s="17"/>
      <c r="X15" s="17"/>
      <c r="Y15" s="17"/>
      <c r="Z15" s="17"/>
    </row>
    <row r="16" spans="1:26" ht="15.75" x14ac:dyDescent="0.25">
      <c r="A16" s="8" t="s">
        <v>35</v>
      </c>
      <c r="B16" s="18" t="s">
        <v>36</v>
      </c>
      <c r="C16" s="10">
        <f t="shared" si="0"/>
        <v>28.024211018849392</v>
      </c>
      <c r="D16" s="11">
        <f t="shared" si="1"/>
        <v>37</v>
      </c>
      <c r="E16" s="12">
        <f>'Wage Dimension'!C17</f>
        <v>6.5188608804568258</v>
      </c>
      <c r="F16" s="13">
        <f>'Worker Protection Dimension'!C18</f>
        <v>29.761904761904759</v>
      </c>
      <c r="G16" s="14">
        <f>'Right to Organize'!C19</f>
        <v>60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7"/>
      <c r="V16" s="17"/>
      <c r="W16" s="17"/>
      <c r="X16" s="17"/>
      <c r="Y16" s="17"/>
      <c r="Z16" s="17"/>
    </row>
    <row r="17" spans="1:26" ht="15.75" x14ac:dyDescent="0.25">
      <c r="A17" s="8" t="s">
        <v>37</v>
      </c>
      <c r="B17" s="18" t="s">
        <v>38</v>
      </c>
      <c r="C17" s="10">
        <f t="shared" si="0"/>
        <v>28.463395056624105</v>
      </c>
      <c r="D17" s="11">
        <f t="shared" si="1"/>
        <v>36</v>
      </c>
      <c r="E17" s="12">
        <f>'Wage Dimension'!C18</f>
        <v>26.366820974893596</v>
      </c>
      <c r="F17" s="13">
        <f>'Worker Protection Dimension'!C19</f>
        <v>22.619047619047617</v>
      </c>
      <c r="G17" s="14">
        <f>'Right to Organize'!C20</f>
        <v>40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7"/>
      <c r="V17" s="17"/>
      <c r="W17" s="17"/>
      <c r="X17" s="17"/>
      <c r="Y17" s="17"/>
      <c r="Z17" s="17"/>
    </row>
    <row r="18" spans="1:26" ht="15.75" x14ac:dyDescent="0.25">
      <c r="A18" s="8" t="s">
        <v>39</v>
      </c>
      <c r="B18" s="18" t="s">
        <v>40</v>
      </c>
      <c r="C18" s="10">
        <f t="shared" si="0"/>
        <v>23.816207446922544</v>
      </c>
      <c r="D18" s="11">
        <f t="shared" si="1"/>
        <v>43</v>
      </c>
      <c r="E18" s="12">
        <f>'Wage Dimension'!C19</f>
        <v>11.6238519506397</v>
      </c>
      <c r="F18" s="13">
        <f>'Worker Protection Dimension'!C20</f>
        <v>26.190476190476186</v>
      </c>
      <c r="G18" s="14">
        <f>'Right to Organize'!C21</f>
        <v>40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7"/>
      <c r="V18" s="17"/>
      <c r="W18" s="17"/>
      <c r="X18" s="17"/>
      <c r="Y18" s="17"/>
      <c r="Z18" s="17"/>
    </row>
    <row r="19" spans="1:26" ht="15.75" x14ac:dyDescent="0.25">
      <c r="A19" s="8" t="s">
        <v>41</v>
      </c>
      <c r="B19" s="18" t="s">
        <v>42</v>
      </c>
      <c r="C19" s="10">
        <f t="shared" si="0"/>
        <v>25.852658010484362</v>
      </c>
      <c r="D19" s="11">
        <f t="shared" si="1"/>
        <v>38</v>
      </c>
      <c r="E19" s="12">
        <f>'Wage Dimension'!C20</f>
        <v>16.714978359544244</v>
      </c>
      <c r="F19" s="13">
        <f>'Worker Protection Dimension'!C21</f>
        <v>26.190476190476186</v>
      </c>
      <c r="G19" s="14">
        <f>'Right to Organize'!C22</f>
        <v>40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7"/>
      <c r="V19" s="17"/>
      <c r="W19" s="17"/>
      <c r="X19" s="17"/>
      <c r="Y19" s="17"/>
      <c r="Z19" s="17"/>
    </row>
    <row r="20" spans="1:26" ht="15.75" x14ac:dyDescent="0.25">
      <c r="A20" s="8" t="s">
        <v>43</v>
      </c>
      <c r="B20" s="18" t="s">
        <v>44</v>
      </c>
      <c r="C20" s="10">
        <f t="shared" si="0"/>
        <v>25.759056595905431</v>
      </c>
      <c r="D20" s="11">
        <f t="shared" si="1"/>
        <v>39</v>
      </c>
      <c r="E20" s="12">
        <f>'Wage Dimension'!C21</f>
        <v>15.439308156430243</v>
      </c>
      <c r="F20" s="13">
        <f>'Worker Protection Dimension'!C22</f>
        <v>34.523809523809526</v>
      </c>
      <c r="G20" s="14">
        <f>'Right to Organize'!C23</f>
        <v>30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7"/>
      <c r="V20" s="17"/>
      <c r="W20" s="17"/>
      <c r="X20" s="17"/>
      <c r="Y20" s="17"/>
      <c r="Z20" s="17"/>
    </row>
    <row r="21" spans="1:26" ht="15.75" customHeight="1" x14ac:dyDescent="0.25">
      <c r="A21" s="8" t="s">
        <v>45</v>
      </c>
      <c r="B21" s="18" t="s">
        <v>46</v>
      </c>
      <c r="C21" s="10">
        <f t="shared" si="0"/>
        <v>66.54731717756016</v>
      </c>
      <c r="D21" s="11">
        <f t="shared" si="1"/>
        <v>12</v>
      </c>
      <c r="E21" s="12">
        <f>'Wage Dimension'!C22</f>
        <v>75.7432929439004</v>
      </c>
      <c r="F21" s="13">
        <f>'Worker Protection Dimension'!C23</f>
        <v>46.428571428571431</v>
      </c>
      <c r="G21" s="14">
        <f>'Right to Organize'!C24</f>
        <v>80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7"/>
      <c r="V21" s="17"/>
      <c r="W21" s="17"/>
      <c r="X21" s="17"/>
      <c r="Y21" s="17"/>
      <c r="Z21" s="17"/>
    </row>
    <row r="22" spans="1:26" ht="15.75" customHeight="1" x14ac:dyDescent="0.25">
      <c r="A22" s="8" t="s">
        <v>47</v>
      </c>
      <c r="B22" s="18" t="s">
        <v>48</v>
      </c>
      <c r="C22" s="10">
        <f t="shared" si="0"/>
        <v>63.607463538759063</v>
      </c>
      <c r="D22" s="11">
        <f t="shared" si="1"/>
        <v>13</v>
      </c>
      <c r="E22" s="12">
        <f>'Wage Dimension'!C23</f>
        <v>62.143658846897651</v>
      </c>
      <c r="F22" s="13">
        <f>'Worker Protection Dimension'!C24</f>
        <v>53.571428571428569</v>
      </c>
      <c r="G22" s="14">
        <f>'Right to Organize'!C25</f>
        <v>80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7"/>
      <c r="V22" s="17"/>
      <c r="W22" s="17"/>
      <c r="X22" s="17"/>
      <c r="Y22" s="17"/>
      <c r="Z22" s="17"/>
    </row>
    <row r="23" spans="1:26" ht="15.75" customHeight="1" x14ac:dyDescent="0.25">
      <c r="A23" s="8" t="s">
        <v>49</v>
      </c>
      <c r="B23" s="18" t="s">
        <v>50</v>
      </c>
      <c r="C23" s="10">
        <f t="shared" si="0"/>
        <v>75.550254856888614</v>
      </c>
      <c r="D23" s="11">
        <f t="shared" si="1"/>
        <v>6</v>
      </c>
      <c r="E23" s="12">
        <f>'Wage Dimension'!C24</f>
        <v>73.250637142221535</v>
      </c>
      <c r="F23" s="13">
        <f>'Worker Protection Dimension'!C25</f>
        <v>67.857142857142861</v>
      </c>
      <c r="G23" s="14">
        <f>'Right to Organize'!C26</f>
        <v>90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7"/>
      <c r="V23" s="17"/>
      <c r="W23" s="17"/>
      <c r="X23" s="17"/>
      <c r="Y23" s="17"/>
      <c r="Z23" s="17"/>
    </row>
    <row r="24" spans="1:26" ht="15.75" customHeight="1" x14ac:dyDescent="0.25">
      <c r="A24" s="8" t="s">
        <v>51</v>
      </c>
      <c r="B24" s="18" t="s">
        <v>52</v>
      </c>
      <c r="C24" s="10">
        <f t="shared" si="0"/>
        <v>46.019809721505084</v>
      </c>
      <c r="D24" s="11">
        <f t="shared" si="1"/>
        <v>26</v>
      </c>
      <c r="E24" s="12">
        <f>'Wage Dimension'!C25</f>
        <v>44.216190970429373</v>
      </c>
      <c r="F24" s="13">
        <f>'Worker Protection Dimension'!C26</f>
        <v>38.095238095238088</v>
      </c>
      <c r="G24" s="14">
        <f>'Right to Organize'!C27</f>
        <v>60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7"/>
      <c r="V24" s="17"/>
      <c r="W24" s="17"/>
      <c r="X24" s="17"/>
      <c r="Y24" s="17"/>
      <c r="Z24" s="17"/>
    </row>
    <row r="25" spans="1:26" ht="15.75" customHeight="1" x14ac:dyDescent="0.25">
      <c r="A25" s="8" t="s">
        <v>53</v>
      </c>
      <c r="B25" s="18" t="s">
        <v>54</v>
      </c>
      <c r="C25" s="10">
        <f t="shared" si="0"/>
        <v>60.776848674736726</v>
      </c>
      <c r="D25" s="11">
        <f t="shared" si="1"/>
        <v>17</v>
      </c>
      <c r="E25" s="12">
        <f>'Wage Dimension'!C26</f>
        <v>52.983788353508487</v>
      </c>
      <c r="F25" s="13">
        <f>'Worker Protection Dimension'!C27</f>
        <v>48.809523809523803</v>
      </c>
      <c r="G25" s="14">
        <f>'Right to Organize'!C28</f>
        <v>90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7"/>
      <c r="V25" s="17"/>
      <c r="W25" s="17"/>
      <c r="X25" s="17"/>
      <c r="Y25" s="17"/>
      <c r="Z25" s="17"/>
    </row>
    <row r="26" spans="1:26" ht="15.75" customHeight="1" x14ac:dyDescent="0.25">
      <c r="A26" s="8" t="s">
        <v>55</v>
      </c>
      <c r="B26" s="18" t="s">
        <v>56</v>
      </c>
      <c r="C26" s="10">
        <f t="shared" si="0"/>
        <v>11.158440011433608</v>
      </c>
      <c r="D26" s="11">
        <f t="shared" si="1"/>
        <v>51</v>
      </c>
      <c r="E26" s="12">
        <f>'Wage Dimension'!C27</f>
        <v>9.146100028584021</v>
      </c>
      <c r="F26" s="13">
        <f>'Worker Protection Dimension'!C28</f>
        <v>7.1428571428571432</v>
      </c>
      <c r="G26" s="14">
        <f>'Right to Organize'!C29</f>
        <v>20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7"/>
      <c r="V26" s="17"/>
      <c r="W26" s="17"/>
      <c r="X26" s="17"/>
      <c r="Y26" s="17"/>
      <c r="Z26" s="17"/>
    </row>
    <row r="27" spans="1:26" ht="15.75" customHeight="1" x14ac:dyDescent="0.25">
      <c r="A27" s="8" t="s">
        <v>57</v>
      </c>
      <c r="B27" s="18" t="s">
        <v>58</v>
      </c>
      <c r="C27" s="10">
        <f t="shared" si="0"/>
        <v>39.006270090103413</v>
      </c>
      <c r="D27" s="11">
        <f t="shared" si="1"/>
        <v>31</v>
      </c>
      <c r="E27" s="12">
        <f>'Wage Dimension'!C28</f>
        <v>43.349008558591876</v>
      </c>
      <c r="F27" s="13">
        <f>'Worker Protection Dimension'!C29</f>
        <v>26.190476190476186</v>
      </c>
      <c r="G27" s="14">
        <f>'Right to Organize'!C30</f>
        <v>50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7"/>
      <c r="V27" s="17"/>
      <c r="W27" s="17"/>
      <c r="X27" s="17"/>
      <c r="Y27" s="17"/>
      <c r="Z27" s="17"/>
    </row>
    <row r="28" spans="1:26" ht="15.75" customHeight="1" x14ac:dyDescent="0.25">
      <c r="A28" s="8" t="s">
        <v>59</v>
      </c>
      <c r="B28" s="18" t="s">
        <v>60</v>
      </c>
      <c r="C28" s="10">
        <f t="shared" si="0"/>
        <v>47.028750461850656</v>
      </c>
      <c r="D28" s="11">
        <f t="shared" si="1"/>
        <v>24</v>
      </c>
      <c r="E28" s="12">
        <f>'Wage Dimension'!C29</f>
        <v>54.030209487959972</v>
      </c>
      <c r="F28" s="13">
        <f>'Worker Protection Dimension'!C30</f>
        <v>29.761904761904759</v>
      </c>
      <c r="G28" s="14">
        <f>'Right to Organize'!C31</f>
        <v>60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7"/>
      <c r="V28" s="17"/>
      <c r="W28" s="17"/>
      <c r="X28" s="17"/>
      <c r="Y28" s="17"/>
      <c r="Z28" s="17"/>
    </row>
    <row r="29" spans="1:26" ht="15.75" customHeight="1" x14ac:dyDescent="0.25">
      <c r="A29" s="8" t="s">
        <v>61</v>
      </c>
      <c r="B29" s="18" t="s">
        <v>62</v>
      </c>
      <c r="C29" s="10">
        <f t="shared" si="0"/>
        <v>46.065275802018967</v>
      </c>
      <c r="D29" s="11">
        <f t="shared" si="1"/>
        <v>25</v>
      </c>
      <c r="E29" s="12">
        <f>'Wage Dimension'!C30</f>
        <v>41.204856171714077</v>
      </c>
      <c r="F29" s="13">
        <f>'Worker Protection Dimension'!C31</f>
        <v>34.523809523809526</v>
      </c>
      <c r="G29" s="14">
        <f>'Right to Organize'!C32</f>
        <v>70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7"/>
      <c r="V29" s="17"/>
      <c r="W29" s="17"/>
      <c r="X29" s="17"/>
      <c r="Y29" s="17"/>
      <c r="Z29" s="17"/>
    </row>
    <row r="30" spans="1:26" ht="15.75" customHeight="1" x14ac:dyDescent="0.25">
      <c r="A30" s="8" t="s">
        <v>63</v>
      </c>
      <c r="B30" s="18" t="s">
        <v>64</v>
      </c>
      <c r="C30" s="10">
        <f t="shared" si="0"/>
        <v>54.955058979444949</v>
      </c>
      <c r="D30" s="11">
        <f t="shared" si="1"/>
        <v>20</v>
      </c>
      <c r="E30" s="12">
        <f>'Wage Dimension'!C31</f>
        <v>53.01264744861237</v>
      </c>
      <c r="F30" s="13">
        <f>'Worker Protection Dimension'!C32</f>
        <v>46.428571428571431</v>
      </c>
      <c r="G30" s="14">
        <f>'Right to Organize'!C33</f>
        <v>70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7"/>
      <c r="V30" s="17"/>
      <c r="W30" s="17"/>
      <c r="X30" s="17"/>
      <c r="Y30" s="17"/>
      <c r="Z30" s="17"/>
    </row>
    <row r="31" spans="1:26" ht="15.75" customHeight="1" x14ac:dyDescent="0.25">
      <c r="A31" s="8" t="s">
        <v>65</v>
      </c>
      <c r="B31" s="18" t="s">
        <v>66</v>
      </c>
      <c r="C31" s="10">
        <f t="shared" si="0"/>
        <v>43.165790578165975</v>
      </c>
      <c r="D31" s="11">
        <f t="shared" si="1"/>
        <v>29</v>
      </c>
      <c r="E31" s="12">
        <f>'Wage Dimension'!C32</f>
        <v>24.581143112081609</v>
      </c>
      <c r="F31" s="13">
        <f>'Worker Protection Dimension'!C33</f>
        <v>38.095238095238088</v>
      </c>
      <c r="G31" s="14">
        <f>'Right to Organize'!C34</f>
        <v>80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7"/>
      <c r="V31" s="17"/>
      <c r="W31" s="17"/>
      <c r="X31" s="17"/>
      <c r="Y31" s="17"/>
      <c r="Z31" s="17"/>
    </row>
    <row r="32" spans="1:26" ht="15.75" customHeight="1" x14ac:dyDescent="0.25">
      <c r="A32" s="8" t="s">
        <v>67</v>
      </c>
      <c r="B32" s="18" t="s">
        <v>68</v>
      </c>
      <c r="C32" s="10">
        <f t="shared" si="0"/>
        <v>71.730514487825531</v>
      </c>
      <c r="D32" s="11">
        <f t="shared" si="1"/>
        <v>9</v>
      </c>
      <c r="E32" s="12">
        <f>'Wage Dimension'!C33</f>
        <v>69.951286219563841</v>
      </c>
      <c r="F32" s="13">
        <f>'Worker Protection Dimension'!C34</f>
        <v>60.714285714285715</v>
      </c>
      <c r="G32" s="14">
        <f>'Right to Organize'!C35</f>
        <v>90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7"/>
      <c r="V32" s="17"/>
      <c r="W32" s="17"/>
      <c r="X32" s="17"/>
      <c r="Y32" s="17"/>
      <c r="Z32" s="17"/>
    </row>
    <row r="33" spans="1:26" ht="15.75" customHeight="1" x14ac:dyDescent="0.25">
      <c r="A33" s="8" t="s">
        <v>69</v>
      </c>
      <c r="B33" s="18" t="s">
        <v>70</v>
      </c>
      <c r="C33" s="10">
        <f t="shared" si="0"/>
        <v>60.892124695060701</v>
      </c>
      <c r="D33" s="11">
        <f t="shared" si="1"/>
        <v>16</v>
      </c>
      <c r="E33" s="12">
        <f>'Wage Dimension'!C34</f>
        <v>60.563645070985089</v>
      </c>
      <c r="F33" s="13">
        <f>'Worker Protection Dimension'!C35</f>
        <v>47.619047619047613</v>
      </c>
      <c r="G33" s="14">
        <f>'Right to Organize'!C36</f>
        <v>80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7"/>
      <c r="V33" s="17"/>
      <c r="W33" s="17"/>
      <c r="X33" s="17"/>
      <c r="Y33" s="17"/>
      <c r="Z33" s="17"/>
    </row>
    <row r="34" spans="1:26" ht="15.75" customHeight="1" x14ac:dyDescent="0.25">
      <c r="A34" s="8" t="s">
        <v>71</v>
      </c>
      <c r="B34" s="18" t="s">
        <v>72</v>
      </c>
      <c r="C34" s="10">
        <f t="shared" si="0"/>
        <v>78.239675883496091</v>
      </c>
      <c r="D34" s="11">
        <f t="shared" si="1"/>
        <v>4</v>
      </c>
      <c r="E34" s="12">
        <f>'Wage Dimension'!C35</f>
        <v>70.599189708740241</v>
      </c>
      <c r="F34" s="13">
        <f>'Worker Protection Dimension'!C36</f>
        <v>71.428571428571431</v>
      </c>
      <c r="G34" s="14">
        <f>'Right to Organize'!C37</f>
        <v>100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7"/>
      <c r="V34" s="17"/>
      <c r="W34" s="17"/>
      <c r="X34" s="17"/>
      <c r="Y34" s="17"/>
      <c r="Z34" s="17"/>
    </row>
    <row r="35" spans="1:26" ht="15.75" customHeight="1" x14ac:dyDescent="0.25">
      <c r="A35" s="8" t="s">
        <v>73</v>
      </c>
      <c r="B35" s="18" t="s">
        <v>74</v>
      </c>
      <c r="C35" s="10">
        <f t="shared" si="0"/>
        <v>7.5727277376821256</v>
      </c>
      <c r="D35" s="11">
        <f t="shared" si="1"/>
        <v>52</v>
      </c>
      <c r="E35" s="12">
        <f>'Wage Dimension'!C36</f>
        <v>5.3901526775386479</v>
      </c>
      <c r="F35" s="13">
        <f>'Worker Protection Dimension'!C37</f>
        <v>15.476190476190476</v>
      </c>
      <c r="G35" s="14">
        <f>'Right to Organize'!C38</f>
        <v>0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7"/>
      <c r="V35" s="17"/>
      <c r="W35" s="17"/>
      <c r="X35" s="17"/>
      <c r="Y35" s="17"/>
      <c r="Z35" s="17"/>
    </row>
    <row r="36" spans="1:26" ht="15.75" customHeight="1" x14ac:dyDescent="0.25">
      <c r="A36" s="8" t="s">
        <v>75</v>
      </c>
      <c r="B36" s="18" t="s">
        <v>76</v>
      </c>
      <c r="C36" s="10">
        <f t="shared" si="0"/>
        <v>25.382138191631078</v>
      </c>
      <c r="D36" s="11">
        <f t="shared" si="1"/>
        <v>40</v>
      </c>
      <c r="E36" s="12">
        <f>'Wage Dimension'!C37</f>
        <v>21.788678812411028</v>
      </c>
      <c r="F36" s="13">
        <f>'Worker Protection Dimension'!C38</f>
        <v>26.190476190476186</v>
      </c>
      <c r="G36" s="14">
        <f>'Right to Organize'!C39</f>
        <v>30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7"/>
      <c r="V36" s="17"/>
      <c r="W36" s="17"/>
      <c r="X36" s="17"/>
      <c r="Y36" s="17"/>
      <c r="Z36" s="17"/>
    </row>
    <row r="37" spans="1:26" ht="15.75" customHeight="1" x14ac:dyDescent="0.25">
      <c r="A37" s="8" t="s">
        <v>77</v>
      </c>
      <c r="B37" s="18" t="s">
        <v>78</v>
      </c>
      <c r="C37" s="10">
        <f t="shared" si="0"/>
        <v>52.797963559631953</v>
      </c>
      <c r="D37" s="11">
        <f t="shared" si="1"/>
        <v>22</v>
      </c>
      <c r="E37" s="12">
        <f>'Wage Dimension'!C38</f>
        <v>43.45324223241321</v>
      </c>
      <c r="F37" s="13">
        <f>'Worker Protection Dimension'!C39</f>
        <v>33.333333333333329</v>
      </c>
      <c r="G37" s="14">
        <f>'Right to Organize'!C40</f>
        <v>95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7"/>
      <c r="V37" s="17"/>
      <c r="W37" s="17"/>
      <c r="X37" s="17"/>
      <c r="Y37" s="17"/>
      <c r="Z37" s="17"/>
    </row>
    <row r="38" spans="1:26" ht="15.75" customHeight="1" x14ac:dyDescent="0.25">
      <c r="A38" s="8" t="s">
        <v>79</v>
      </c>
      <c r="B38" s="18" t="s">
        <v>80</v>
      </c>
      <c r="C38" s="10">
        <f t="shared" si="0"/>
        <v>23.805871586639576</v>
      </c>
      <c r="D38" s="11">
        <f t="shared" si="1"/>
        <v>44</v>
      </c>
      <c r="E38" s="12">
        <f>'Wage Dimension'!C39</f>
        <v>11.598012299932282</v>
      </c>
      <c r="F38" s="13">
        <f>'Worker Protection Dimension'!C40</f>
        <v>33.333333333333329</v>
      </c>
      <c r="G38" s="14">
        <f>'Right to Organize'!C41</f>
        <v>30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7"/>
      <c r="V38" s="17"/>
      <c r="W38" s="17"/>
      <c r="X38" s="17"/>
      <c r="Y38" s="17"/>
      <c r="Z38" s="17"/>
    </row>
    <row r="39" spans="1:26" ht="15.75" customHeight="1" x14ac:dyDescent="0.25">
      <c r="A39" s="8" t="s">
        <v>81</v>
      </c>
      <c r="B39" s="18" t="s">
        <v>82</v>
      </c>
      <c r="C39" s="10">
        <f t="shared" si="0"/>
        <v>85.521509948215126</v>
      </c>
      <c r="D39" s="11">
        <f t="shared" si="1"/>
        <v>2</v>
      </c>
      <c r="E39" s="12">
        <f>'Wage Dimension'!C40</f>
        <v>70.053774870537822</v>
      </c>
      <c r="F39" s="13">
        <f>'Worker Protection Dimension'!C41</f>
        <v>92.857142857142861</v>
      </c>
      <c r="G39" s="14">
        <f>'Right to Organize'!C42</f>
        <v>100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7"/>
      <c r="V39" s="17"/>
      <c r="W39" s="17"/>
      <c r="X39" s="17"/>
      <c r="Y39" s="17"/>
      <c r="Z39" s="17"/>
    </row>
    <row r="40" spans="1:26" ht="15.75" customHeight="1" x14ac:dyDescent="0.25">
      <c r="A40" s="8" t="s">
        <v>83</v>
      </c>
      <c r="B40" s="18" t="s">
        <v>84</v>
      </c>
      <c r="C40" s="10">
        <f t="shared" si="0"/>
        <v>37.244185150636397</v>
      </c>
      <c r="D40" s="11">
        <f t="shared" si="1"/>
        <v>32</v>
      </c>
      <c r="E40" s="12">
        <f>'Wage Dimension'!C41</f>
        <v>17.068796209924322</v>
      </c>
      <c r="F40" s="13">
        <f>'Worker Protection Dimension'!C42</f>
        <v>29.761904761904759</v>
      </c>
      <c r="G40" s="14">
        <f>'Right to Organize'!C43</f>
        <v>80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7"/>
      <c r="V40" s="17"/>
      <c r="W40" s="17"/>
      <c r="X40" s="17"/>
      <c r="Y40" s="17"/>
      <c r="Z40" s="17"/>
    </row>
    <row r="41" spans="1:26" ht="15.75" customHeight="1" x14ac:dyDescent="0.25">
      <c r="A41" s="8" t="s">
        <v>85</v>
      </c>
      <c r="B41" s="18" t="s">
        <v>86</v>
      </c>
      <c r="C41" s="10">
        <f t="shared" si="0"/>
        <v>57.458653353355437</v>
      </c>
      <c r="D41" s="11">
        <f t="shared" si="1"/>
        <v>19</v>
      </c>
      <c r="E41" s="12">
        <f>'Wage Dimension'!C42</f>
        <v>34.271633383388597</v>
      </c>
      <c r="F41" s="13">
        <f>'Worker Protection Dimension'!C43</f>
        <v>67.857142857142861</v>
      </c>
      <c r="G41" s="14">
        <f>'Right to Organize'!C44</f>
        <v>80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7"/>
      <c r="V41" s="17"/>
      <c r="W41" s="17"/>
      <c r="X41" s="17"/>
      <c r="Y41" s="17"/>
      <c r="Z41" s="17"/>
    </row>
    <row r="42" spans="1:26" ht="15.75" customHeight="1" x14ac:dyDescent="0.25">
      <c r="A42" s="8" t="s">
        <v>87</v>
      </c>
      <c r="B42" s="18" t="s">
        <v>88</v>
      </c>
      <c r="C42" s="10">
        <f t="shared" si="0"/>
        <v>62.776007320248127</v>
      </c>
      <c r="D42" s="11">
        <f t="shared" si="1"/>
        <v>14</v>
      </c>
      <c r="E42" s="12">
        <f>'Wage Dimension'!C43</f>
        <v>56.940018300620316</v>
      </c>
      <c r="F42" s="13">
        <f>'Worker Protection Dimension'!C44</f>
        <v>57.142857142857146</v>
      </c>
      <c r="G42" s="14">
        <f>'Right to Organize'!C45</f>
        <v>80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7"/>
      <c r="V42" s="17"/>
      <c r="W42" s="17"/>
      <c r="X42" s="17"/>
      <c r="Y42" s="17"/>
      <c r="Z42" s="17"/>
    </row>
    <row r="43" spans="1:26" ht="15.75" customHeight="1" x14ac:dyDescent="0.25">
      <c r="A43" s="8" t="s">
        <v>89</v>
      </c>
      <c r="B43" s="18" t="s">
        <v>90</v>
      </c>
      <c r="C43" s="10">
        <f t="shared" si="0"/>
        <v>12.649399466010475</v>
      </c>
      <c r="D43" s="11">
        <f t="shared" si="1"/>
        <v>49</v>
      </c>
      <c r="E43" s="12">
        <f>'Wage Dimension'!C44</f>
        <v>8.7068319983595277</v>
      </c>
      <c r="F43" s="13">
        <f>'Worker Protection Dimension'!C45</f>
        <v>26.190476190476186</v>
      </c>
      <c r="G43" s="14">
        <f>'Right to Organize'!C46</f>
        <v>0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7"/>
      <c r="V43" s="17"/>
      <c r="W43" s="17"/>
      <c r="X43" s="17"/>
      <c r="Y43" s="17"/>
      <c r="Z43" s="17"/>
    </row>
    <row r="44" spans="1:26" ht="15.75" customHeight="1" x14ac:dyDescent="0.25">
      <c r="A44" s="8" t="s">
        <v>91</v>
      </c>
      <c r="B44" s="18" t="s">
        <v>92</v>
      </c>
      <c r="C44" s="10">
        <f t="shared" si="0"/>
        <v>45.28944914325978</v>
      </c>
      <c r="D44" s="11">
        <f t="shared" si="1"/>
        <v>27</v>
      </c>
      <c r="E44" s="12">
        <f>'Wage Dimension'!C45</f>
        <v>62.18195619148279</v>
      </c>
      <c r="F44" s="13">
        <f>'Worker Protection Dimension'!C46</f>
        <v>29.761904761904759</v>
      </c>
      <c r="G44" s="14">
        <f>'Right to Organize'!C47</f>
        <v>40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7"/>
      <c r="V44" s="17"/>
      <c r="W44" s="17"/>
      <c r="X44" s="17"/>
      <c r="Y44" s="17"/>
      <c r="Z44" s="17"/>
    </row>
    <row r="45" spans="1:26" ht="15.75" customHeight="1" x14ac:dyDescent="0.25">
      <c r="A45" s="8" t="s">
        <v>93</v>
      </c>
      <c r="B45" s="18" t="s">
        <v>94</v>
      </c>
      <c r="C45" s="10">
        <f t="shared" si="0"/>
        <v>20.600590077877744</v>
      </c>
      <c r="D45" s="11">
        <f t="shared" si="1"/>
        <v>45</v>
      </c>
      <c r="E45" s="12">
        <f>'Wage Dimension'!C46</f>
        <v>9.8348085280276987</v>
      </c>
      <c r="F45" s="13">
        <f>'Worker Protection Dimension'!C47</f>
        <v>26.190476190476186</v>
      </c>
      <c r="G45" s="14">
        <f>'Right to Organize'!C48</f>
        <v>30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7"/>
      <c r="V45" s="17"/>
      <c r="W45" s="17"/>
      <c r="X45" s="17"/>
      <c r="Y45" s="17"/>
      <c r="Z45" s="17"/>
    </row>
    <row r="46" spans="1:26" ht="15.75" customHeight="1" x14ac:dyDescent="0.25">
      <c r="A46" s="8" t="s">
        <v>95</v>
      </c>
      <c r="B46" s="18" t="s">
        <v>96</v>
      </c>
      <c r="C46" s="10">
        <f t="shared" si="0"/>
        <v>14.70472738373773</v>
      </c>
      <c r="D46" s="11">
        <f t="shared" si="1"/>
        <v>47</v>
      </c>
      <c r="E46" s="12">
        <f>'Wage Dimension'!C47</f>
        <v>13.845151792677663</v>
      </c>
      <c r="F46" s="13">
        <f>'Worker Protection Dimension'!C48</f>
        <v>26.190476190476186</v>
      </c>
      <c r="G46" s="14">
        <f>'Right to Organize'!C49</f>
        <v>0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7"/>
      <c r="V46" s="17"/>
      <c r="W46" s="17"/>
      <c r="X46" s="17"/>
      <c r="Y46" s="17"/>
      <c r="Z46" s="17"/>
    </row>
    <row r="47" spans="1:26" ht="15.75" customHeight="1" x14ac:dyDescent="0.25">
      <c r="A47" s="8" t="s">
        <v>97</v>
      </c>
      <c r="B47" s="18" t="s">
        <v>98</v>
      </c>
      <c r="C47" s="10">
        <f t="shared" si="0"/>
        <v>18.62361562379904</v>
      </c>
      <c r="D47" s="11">
        <f t="shared" si="1"/>
        <v>46</v>
      </c>
      <c r="E47" s="12">
        <f>'Wage Dimension'!C48</f>
        <v>8.0173723928309393</v>
      </c>
      <c r="F47" s="13">
        <f>'Worker Protection Dimension'!C49</f>
        <v>29.761904761904759</v>
      </c>
      <c r="G47" s="14">
        <f>'Right to Organize'!C50</f>
        <v>20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7"/>
      <c r="V47" s="17"/>
      <c r="W47" s="17"/>
      <c r="X47" s="17"/>
      <c r="Y47" s="17"/>
      <c r="Z47" s="17"/>
    </row>
    <row r="48" spans="1:26" ht="15.75" customHeight="1" x14ac:dyDescent="0.25">
      <c r="A48" s="8" t="s">
        <v>99</v>
      </c>
      <c r="B48" s="18" t="s">
        <v>100</v>
      </c>
      <c r="C48" s="10">
        <f t="shared" si="0"/>
        <v>68.230507385681349</v>
      </c>
      <c r="D48" s="11">
        <f t="shared" si="1"/>
        <v>11</v>
      </c>
      <c r="E48" s="12">
        <f>'Wage Dimension'!C49</f>
        <v>70.576268464203366</v>
      </c>
      <c r="F48" s="13">
        <f>'Worker Protection Dimension'!C50</f>
        <v>50</v>
      </c>
      <c r="G48" s="14">
        <f>'Right to Organize'!C51</f>
        <v>90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7"/>
      <c r="V48" s="17"/>
      <c r="W48" s="17"/>
      <c r="X48" s="17"/>
      <c r="Y48" s="17"/>
      <c r="Z48" s="17"/>
    </row>
    <row r="49" spans="1:26" ht="15.75" customHeight="1" x14ac:dyDescent="0.25">
      <c r="A49" s="8" t="s">
        <v>101</v>
      </c>
      <c r="B49" s="18" t="s">
        <v>102</v>
      </c>
      <c r="C49" s="10">
        <f t="shared" si="0"/>
        <v>44.892037153310739</v>
      </c>
      <c r="D49" s="11">
        <f t="shared" si="1"/>
        <v>28</v>
      </c>
      <c r="E49" s="12">
        <f>'Wage Dimension'!C50</f>
        <v>35.146759549943525</v>
      </c>
      <c r="F49" s="13">
        <f>'Worker Protection Dimension'!C51</f>
        <v>41.666666666666664</v>
      </c>
      <c r="G49" s="14">
        <f>'Right to Organize'!C52</f>
        <v>65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7"/>
      <c r="V49" s="17"/>
      <c r="W49" s="17"/>
      <c r="X49" s="17"/>
      <c r="Y49" s="17"/>
      <c r="Z49" s="17"/>
    </row>
    <row r="50" spans="1:26" ht="15.75" customHeight="1" x14ac:dyDescent="0.25">
      <c r="A50" s="8" t="s">
        <v>103</v>
      </c>
      <c r="B50" s="18" t="s">
        <v>104</v>
      </c>
      <c r="C50" s="10">
        <f t="shared" si="0"/>
        <v>77.832863412847388</v>
      </c>
      <c r="D50" s="11">
        <f t="shared" si="1"/>
        <v>5</v>
      </c>
      <c r="E50" s="12">
        <f>'Wage Dimension'!C51</f>
        <v>82.082158532118484</v>
      </c>
      <c r="F50" s="13">
        <f>'Worker Protection Dimension'!C52</f>
        <v>71.428571428571431</v>
      </c>
      <c r="G50" s="14">
        <f>'Right to Organize'!C53</f>
        <v>80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7"/>
      <c r="V50" s="17"/>
      <c r="W50" s="17"/>
      <c r="X50" s="17"/>
      <c r="Y50" s="17"/>
      <c r="Z50" s="17"/>
    </row>
    <row r="51" spans="1:26" ht="15.75" customHeight="1" x14ac:dyDescent="0.25">
      <c r="A51" s="8" t="s">
        <v>105</v>
      </c>
      <c r="B51" s="18" t="s">
        <v>106</v>
      </c>
      <c r="C51" s="10">
        <f t="shared" si="0"/>
        <v>30.755275224006322</v>
      </c>
      <c r="D51" s="11">
        <f t="shared" si="1"/>
        <v>33</v>
      </c>
      <c r="E51" s="12">
        <f>'Wage Dimension'!C52</f>
        <v>38.346521393349143</v>
      </c>
      <c r="F51" s="13">
        <f>'Worker Protection Dimension'!C53</f>
        <v>29.761904761904759</v>
      </c>
      <c r="G51" s="14">
        <f>'Right to Organize'!C54</f>
        <v>20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7"/>
      <c r="V51" s="17"/>
      <c r="W51" s="17"/>
      <c r="X51" s="17"/>
      <c r="Y51" s="17"/>
      <c r="Z51" s="17"/>
    </row>
    <row r="52" spans="1:26" ht="15.75" customHeight="1" x14ac:dyDescent="0.25">
      <c r="A52" s="8" t="s">
        <v>107</v>
      </c>
      <c r="B52" s="18" t="s">
        <v>108</v>
      </c>
      <c r="C52" s="10">
        <f t="shared" si="0"/>
        <v>29.043430624736523</v>
      </c>
      <c r="D52" s="11">
        <f t="shared" si="1"/>
        <v>34</v>
      </c>
      <c r="E52" s="12">
        <f>'Wage Dimension'!C53</f>
        <v>21.566909895174643</v>
      </c>
      <c r="F52" s="13">
        <f>'Worker Protection Dimension'!C54</f>
        <v>29.761904761904759</v>
      </c>
      <c r="G52" s="14">
        <f>'Right to Organize'!C55</f>
        <v>40</v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7"/>
      <c r="V52" s="17"/>
      <c r="W52" s="17"/>
      <c r="X52" s="17"/>
      <c r="Y52" s="17"/>
      <c r="Z52" s="17"/>
    </row>
    <row r="53" spans="1:26" ht="15.75" customHeight="1" x14ac:dyDescent="0.25">
      <c r="A53" s="19" t="s">
        <v>109</v>
      </c>
      <c r="B53" s="20" t="s">
        <v>110</v>
      </c>
      <c r="C53" s="21">
        <f t="shared" si="0"/>
        <v>28.693756422765524</v>
      </c>
      <c r="D53" s="22">
        <f t="shared" si="1"/>
        <v>35</v>
      </c>
      <c r="E53" s="23">
        <f>'Wage Dimension'!C54</f>
        <v>23.817724390247143</v>
      </c>
      <c r="F53" s="24">
        <f>'Worker Protection Dimension'!C55</f>
        <v>26.190476190476186</v>
      </c>
      <c r="G53" s="25">
        <f>'Right to Organize'!C56</f>
        <v>40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7"/>
      <c r="V53" s="17"/>
      <c r="W53" s="17"/>
      <c r="X53" s="17"/>
      <c r="Y53" s="17"/>
      <c r="Z53" s="17"/>
    </row>
    <row r="54" spans="1:26" ht="15.75" customHeight="1" x14ac:dyDescent="0.25">
      <c r="A54" s="26"/>
      <c r="B54" s="26"/>
      <c r="C54" s="27"/>
      <c r="D54" s="27"/>
      <c r="E54" s="27"/>
      <c r="F54" s="27"/>
      <c r="G54" s="27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7"/>
      <c r="V54" s="17"/>
      <c r="W54" s="17"/>
      <c r="X54" s="17"/>
      <c r="Y54" s="17"/>
      <c r="Z54" s="17"/>
    </row>
    <row r="55" spans="1:26" ht="15.75" customHeight="1" x14ac:dyDescent="0.25">
      <c r="A55" s="28" t="s">
        <v>111</v>
      </c>
      <c r="B55" s="29" t="s">
        <v>112</v>
      </c>
      <c r="C55" s="30">
        <f>MAX(C2:C53)</f>
        <v>86.006251163026889</v>
      </c>
      <c r="D55" s="31" t="s">
        <v>112</v>
      </c>
      <c r="E55" s="30">
        <f t="shared" ref="E55:G55" si="2">MAX(E2:E53)</f>
        <v>86.36981638456578</v>
      </c>
      <c r="F55" s="32">
        <f t="shared" si="2"/>
        <v>92.857142857142861</v>
      </c>
      <c r="G55" s="33">
        <f t="shared" si="2"/>
        <v>100</v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7"/>
      <c r="V55" s="17"/>
      <c r="W55" s="17"/>
      <c r="X55" s="17"/>
      <c r="Y55" s="17"/>
      <c r="Z55" s="17"/>
    </row>
    <row r="56" spans="1:26" ht="15.75" customHeight="1" x14ac:dyDescent="0.25">
      <c r="A56" s="34" t="s">
        <v>113</v>
      </c>
      <c r="B56" s="35" t="s">
        <v>112</v>
      </c>
      <c r="C56" s="36">
        <f>MIN(C2:C53)</f>
        <v>7.5727277376821256</v>
      </c>
      <c r="D56" s="37" t="s">
        <v>112</v>
      </c>
      <c r="E56" s="36">
        <f t="shared" ref="E56:G56" si="3">MIN(E2:E53)</f>
        <v>5.3901526775386479</v>
      </c>
      <c r="F56" s="38">
        <f t="shared" si="3"/>
        <v>7.1428571428571432</v>
      </c>
      <c r="G56" s="39">
        <f t="shared" si="3"/>
        <v>0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7"/>
      <c r="V56" s="17"/>
      <c r="W56" s="17"/>
      <c r="X56" s="17"/>
      <c r="Y56" s="17"/>
      <c r="Z56" s="17"/>
    </row>
    <row r="57" spans="1:26" ht="15.75" customHeight="1" x14ac:dyDescent="0.25">
      <c r="A57" s="40" t="s">
        <v>114</v>
      </c>
      <c r="B57" s="41" t="s">
        <v>112</v>
      </c>
      <c r="C57" s="42">
        <f>AVERAGE(C2:C53)</f>
        <v>45.394445859572301</v>
      </c>
      <c r="D57" s="21" t="s">
        <v>112</v>
      </c>
      <c r="E57" s="42">
        <f t="shared" ref="E57:G57" si="4">AVERAGE(E2:E53)</f>
        <v>41.591082597648693</v>
      </c>
      <c r="F57" s="43">
        <f t="shared" si="4"/>
        <v>40.682234432234424</v>
      </c>
      <c r="G57" s="44">
        <f t="shared" si="4"/>
        <v>58.07692307692308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6"/>
      <c r="U57" s="17"/>
      <c r="V57" s="17"/>
      <c r="W57" s="17"/>
      <c r="X57" s="17"/>
      <c r="Y57" s="17"/>
      <c r="Z57" s="17"/>
    </row>
    <row r="58" spans="1:26" ht="15.75" hidden="1" customHeight="1" x14ac:dyDescent="0.25">
      <c r="A58" s="26"/>
      <c r="B58" s="26"/>
      <c r="C58" s="27"/>
      <c r="D58" s="27"/>
      <c r="E58" s="27"/>
      <c r="F58" s="27"/>
      <c r="G58" s="27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6"/>
      <c r="U58" s="17"/>
      <c r="V58" s="17"/>
      <c r="W58" s="17"/>
      <c r="X58" s="17"/>
      <c r="Y58" s="17"/>
      <c r="Z58" s="17"/>
    </row>
    <row r="59" spans="1:26" ht="15.75" hidden="1" customHeight="1" x14ac:dyDescent="0.25">
      <c r="A59" s="26"/>
      <c r="B59" s="26"/>
      <c r="C59" s="27"/>
      <c r="D59" s="27"/>
      <c r="E59" s="27"/>
      <c r="F59" s="27"/>
      <c r="G59" s="27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6"/>
      <c r="U59" s="17"/>
      <c r="V59" s="17"/>
      <c r="W59" s="17"/>
      <c r="X59" s="17"/>
      <c r="Y59" s="17"/>
      <c r="Z59" s="17"/>
    </row>
    <row r="60" spans="1:26" ht="15.75" hidden="1" customHeight="1" x14ac:dyDescent="0.25">
      <c r="A60" s="26"/>
      <c r="B60" s="26"/>
      <c r="C60" s="27"/>
      <c r="D60" s="27"/>
      <c r="E60" s="27"/>
      <c r="F60" s="27"/>
      <c r="G60" s="27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6"/>
      <c r="U60" s="17"/>
      <c r="V60" s="17"/>
      <c r="W60" s="17"/>
      <c r="X60" s="17"/>
      <c r="Y60" s="17"/>
      <c r="Z60" s="17"/>
    </row>
    <row r="61" spans="1:26" ht="15.75" hidden="1" customHeight="1" x14ac:dyDescent="0.25">
      <c r="A61" s="26"/>
      <c r="B61" s="26"/>
      <c r="C61" s="27"/>
      <c r="D61" s="27"/>
      <c r="E61" s="27"/>
      <c r="F61" s="27"/>
      <c r="G61" s="27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6"/>
      <c r="U61" s="17"/>
      <c r="V61" s="17"/>
      <c r="W61" s="17"/>
      <c r="X61" s="17"/>
      <c r="Y61" s="17"/>
      <c r="Z61" s="17"/>
    </row>
    <row r="62" spans="1:26" ht="15.75" hidden="1" customHeight="1" x14ac:dyDescent="0.25">
      <c r="A62" s="26"/>
      <c r="B62" s="26"/>
      <c r="C62" s="27"/>
      <c r="D62" s="27"/>
      <c r="E62" s="27"/>
      <c r="F62" s="27"/>
      <c r="G62" s="27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6"/>
      <c r="U62" s="17"/>
      <c r="V62" s="17"/>
      <c r="W62" s="17"/>
      <c r="X62" s="17"/>
      <c r="Y62" s="17"/>
      <c r="Z62" s="17"/>
    </row>
    <row r="63" spans="1:26" ht="15.75" hidden="1" customHeight="1" x14ac:dyDescent="0.25">
      <c r="A63" s="26"/>
      <c r="B63" s="26"/>
      <c r="C63" s="27"/>
      <c r="D63" s="27"/>
      <c r="E63" s="27"/>
      <c r="F63" s="27"/>
      <c r="G63" s="27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6"/>
      <c r="U63" s="17"/>
      <c r="V63" s="17"/>
      <c r="W63" s="17"/>
      <c r="X63" s="17"/>
      <c r="Y63" s="17"/>
      <c r="Z63" s="17"/>
    </row>
    <row r="64" spans="1:26" ht="15.75" hidden="1" customHeight="1" x14ac:dyDescent="0.25">
      <c r="A64" s="26"/>
      <c r="B64" s="26"/>
      <c r="C64" s="27"/>
      <c r="D64" s="27"/>
      <c r="E64" s="27"/>
      <c r="F64" s="27"/>
      <c r="G64" s="27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7"/>
      <c r="V64" s="17"/>
      <c r="W64" s="17"/>
      <c r="X64" s="17"/>
      <c r="Y64" s="17"/>
      <c r="Z64" s="17"/>
    </row>
    <row r="65" spans="1:26" ht="15.75" hidden="1" customHeight="1" x14ac:dyDescent="0.25">
      <c r="A65" s="26"/>
      <c r="B65" s="26"/>
      <c r="C65" s="27"/>
      <c r="D65" s="27"/>
      <c r="E65" s="27"/>
      <c r="F65" s="27"/>
      <c r="G65" s="27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7"/>
      <c r="V65" s="17"/>
      <c r="W65" s="17"/>
      <c r="X65" s="17"/>
      <c r="Y65" s="17"/>
      <c r="Z65" s="17"/>
    </row>
    <row r="66" spans="1:26" ht="15.75" hidden="1" customHeight="1" x14ac:dyDescent="0.25">
      <c r="A66" s="26"/>
      <c r="B66" s="26"/>
      <c r="C66" s="27"/>
      <c r="D66" s="27"/>
      <c r="E66" s="27"/>
      <c r="F66" s="27"/>
      <c r="G66" s="27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  <c r="U66" s="17"/>
      <c r="V66" s="17"/>
      <c r="W66" s="17"/>
      <c r="X66" s="17"/>
      <c r="Y66" s="17"/>
      <c r="Z66" s="17"/>
    </row>
    <row r="67" spans="1:26" ht="15.75" hidden="1" customHeight="1" x14ac:dyDescent="0.25">
      <c r="A67" s="26"/>
      <c r="B67" s="26"/>
      <c r="C67" s="27"/>
      <c r="D67" s="27"/>
      <c r="E67" s="27"/>
      <c r="F67" s="27"/>
      <c r="G67" s="27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6"/>
      <c r="U67" s="17"/>
      <c r="V67" s="17"/>
      <c r="W67" s="17"/>
      <c r="X67" s="17"/>
      <c r="Y67" s="17"/>
      <c r="Z67" s="17"/>
    </row>
    <row r="68" spans="1:26" ht="15.75" hidden="1" customHeight="1" x14ac:dyDescent="0.25">
      <c r="A68" s="26"/>
      <c r="B68" s="26"/>
      <c r="C68" s="27"/>
      <c r="D68" s="27"/>
      <c r="E68" s="27"/>
      <c r="F68" s="27"/>
      <c r="G68" s="27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6"/>
      <c r="U68" s="17"/>
      <c r="V68" s="17"/>
      <c r="W68" s="17"/>
      <c r="X68" s="17"/>
      <c r="Y68" s="17"/>
      <c r="Z68" s="17"/>
    </row>
    <row r="69" spans="1:26" ht="15.75" hidden="1" customHeight="1" x14ac:dyDescent="0.25">
      <c r="A69" s="26"/>
      <c r="B69" s="26"/>
      <c r="C69" s="27"/>
      <c r="D69" s="27"/>
      <c r="E69" s="27"/>
      <c r="F69" s="27"/>
      <c r="G69" s="27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6"/>
      <c r="U69" s="17"/>
      <c r="V69" s="17"/>
      <c r="W69" s="17"/>
      <c r="X69" s="17"/>
      <c r="Y69" s="17"/>
      <c r="Z69" s="17"/>
    </row>
    <row r="70" spans="1:26" ht="15.75" hidden="1" customHeight="1" x14ac:dyDescent="0.25">
      <c r="A70" s="26"/>
      <c r="B70" s="26"/>
      <c r="C70" s="27"/>
      <c r="D70" s="27"/>
      <c r="E70" s="27"/>
      <c r="F70" s="27"/>
      <c r="G70" s="27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6"/>
      <c r="U70" s="17"/>
      <c r="V70" s="17"/>
      <c r="W70" s="17"/>
      <c r="X70" s="17"/>
      <c r="Y70" s="17"/>
      <c r="Z70" s="17"/>
    </row>
    <row r="71" spans="1:26" ht="15.75" hidden="1" customHeight="1" x14ac:dyDescent="0.25">
      <c r="A71" s="26"/>
      <c r="B71" s="26"/>
      <c r="C71" s="27"/>
      <c r="D71" s="27"/>
      <c r="E71" s="27"/>
      <c r="F71" s="27"/>
      <c r="G71" s="27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6"/>
      <c r="U71" s="17"/>
      <c r="V71" s="17"/>
      <c r="W71" s="17"/>
      <c r="X71" s="17"/>
      <c r="Y71" s="17"/>
      <c r="Z71" s="17"/>
    </row>
    <row r="72" spans="1:26" ht="15.75" hidden="1" customHeight="1" x14ac:dyDescent="0.25">
      <c r="A72" s="26"/>
      <c r="B72" s="26"/>
      <c r="C72" s="27"/>
      <c r="D72" s="27"/>
      <c r="E72" s="27"/>
      <c r="F72" s="27"/>
      <c r="G72" s="27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6"/>
      <c r="U72" s="17"/>
      <c r="V72" s="17"/>
      <c r="W72" s="17"/>
      <c r="X72" s="17"/>
      <c r="Y72" s="17"/>
      <c r="Z72" s="17"/>
    </row>
    <row r="73" spans="1:26" ht="15.75" hidden="1" customHeight="1" x14ac:dyDescent="0.25">
      <c r="A73" s="26"/>
      <c r="B73" s="26"/>
      <c r="C73" s="27"/>
      <c r="D73" s="27"/>
      <c r="E73" s="27"/>
      <c r="F73" s="27"/>
      <c r="G73" s="27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6"/>
      <c r="U73" s="17"/>
      <c r="V73" s="17"/>
      <c r="W73" s="17"/>
      <c r="X73" s="17"/>
      <c r="Y73" s="17"/>
      <c r="Z73" s="17"/>
    </row>
    <row r="74" spans="1:26" ht="15.75" hidden="1" customHeight="1" x14ac:dyDescent="0.25">
      <c r="A74" s="26"/>
      <c r="B74" s="26"/>
      <c r="C74" s="27"/>
      <c r="D74" s="27"/>
      <c r="E74" s="27"/>
      <c r="F74" s="27"/>
      <c r="G74" s="27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  <c r="U74" s="17"/>
      <c r="V74" s="17"/>
      <c r="W74" s="17"/>
      <c r="X74" s="17"/>
      <c r="Y74" s="17"/>
      <c r="Z74" s="17"/>
    </row>
    <row r="75" spans="1:26" ht="15.75" hidden="1" customHeight="1" x14ac:dyDescent="0.25">
      <c r="A75" s="26"/>
      <c r="B75" s="26"/>
      <c r="C75" s="27"/>
      <c r="D75" s="27"/>
      <c r="E75" s="27"/>
      <c r="F75" s="27"/>
      <c r="G75" s="27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17"/>
      <c r="V75" s="17"/>
      <c r="W75" s="17"/>
      <c r="X75" s="17"/>
      <c r="Y75" s="17"/>
      <c r="Z75" s="17"/>
    </row>
    <row r="76" spans="1:26" ht="15.75" hidden="1" customHeight="1" x14ac:dyDescent="0.25">
      <c r="A76" s="26"/>
      <c r="B76" s="26"/>
      <c r="C76" s="27"/>
      <c r="D76" s="27"/>
      <c r="E76" s="27"/>
      <c r="F76" s="27"/>
      <c r="G76" s="27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17"/>
      <c r="V76" s="17"/>
      <c r="W76" s="17"/>
      <c r="X76" s="17"/>
      <c r="Y76" s="17"/>
      <c r="Z76" s="17"/>
    </row>
    <row r="77" spans="1:26" ht="15.75" hidden="1" customHeight="1" x14ac:dyDescent="0.25">
      <c r="A77" s="26"/>
      <c r="B77" s="26"/>
      <c r="C77" s="27"/>
      <c r="D77" s="27"/>
      <c r="E77" s="27"/>
      <c r="F77" s="27"/>
      <c r="G77" s="27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17"/>
      <c r="V77" s="17"/>
      <c r="W77" s="17"/>
      <c r="X77" s="17"/>
      <c r="Y77" s="17"/>
      <c r="Z77" s="17"/>
    </row>
    <row r="78" spans="1:26" ht="15.75" hidden="1" customHeight="1" x14ac:dyDescent="0.25">
      <c r="A78" s="26"/>
      <c r="B78" s="26"/>
      <c r="C78" s="27"/>
      <c r="D78" s="27"/>
      <c r="E78" s="27"/>
      <c r="F78" s="27"/>
      <c r="G78" s="27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17"/>
      <c r="V78" s="17"/>
      <c r="W78" s="17"/>
      <c r="X78" s="17"/>
      <c r="Y78" s="17"/>
      <c r="Z78" s="17"/>
    </row>
    <row r="79" spans="1:26" ht="15.75" hidden="1" customHeight="1" x14ac:dyDescent="0.25">
      <c r="A79" s="26"/>
      <c r="B79" s="26"/>
      <c r="C79" s="27"/>
      <c r="D79" s="27"/>
      <c r="E79" s="27"/>
      <c r="F79" s="27"/>
      <c r="G79" s="27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17"/>
      <c r="V79" s="17"/>
      <c r="W79" s="17"/>
      <c r="X79" s="17"/>
      <c r="Y79" s="17"/>
      <c r="Z79" s="17"/>
    </row>
    <row r="80" spans="1:26" ht="15.75" hidden="1" customHeight="1" x14ac:dyDescent="0.25">
      <c r="A80" s="26"/>
      <c r="B80" s="26"/>
      <c r="C80" s="27"/>
      <c r="D80" s="27"/>
      <c r="E80" s="27"/>
      <c r="F80" s="27"/>
      <c r="G80" s="27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6"/>
      <c r="U80" s="17"/>
      <c r="V80" s="17"/>
      <c r="W80" s="17"/>
      <c r="X80" s="17"/>
      <c r="Y80" s="17"/>
      <c r="Z80" s="17"/>
    </row>
    <row r="81" spans="1:26" ht="15.75" hidden="1" customHeight="1" x14ac:dyDescent="0.25">
      <c r="A81" s="26"/>
      <c r="B81" s="26"/>
      <c r="C81" s="27"/>
      <c r="D81" s="27"/>
      <c r="E81" s="27"/>
      <c r="F81" s="27"/>
      <c r="G81" s="27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6"/>
      <c r="U81" s="17"/>
      <c r="V81" s="17"/>
      <c r="W81" s="17"/>
      <c r="X81" s="17"/>
      <c r="Y81" s="17"/>
      <c r="Z81" s="17"/>
    </row>
    <row r="82" spans="1:26" ht="15.75" hidden="1" customHeight="1" x14ac:dyDescent="0.25">
      <c r="A82" s="26"/>
      <c r="B82" s="26"/>
      <c r="C82" s="27"/>
      <c r="D82" s="27"/>
      <c r="E82" s="27"/>
      <c r="F82" s="27"/>
      <c r="G82" s="27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6"/>
      <c r="U82" s="17"/>
      <c r="V82" s="17"/>
      <c r="W82" s="17"/>
      <c r="X82" s="17"/>
      <c r="Y82" s="17"/>
      <c r="Z82" s="17"/>
    </row>
    <row r="83" spans="1:26" ht="15.75" hidden="1" customHeight="1" x14ac:dyDescent="0.25">
      <c r="A83" s="26"/>
      <c r="B83" s="26"/>
      <c r="C83" s="27"/>
      <c r="D83" s="27"/>
      <c r="E83" s="27"/>
      <c r="F83" s="27"/>
      <c r="G83" s="27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6"/>
      <c r="U83" s="17"/>
      <c r="V83" s="17"/>
      <c r="W83" s="17"/>
      <c r="X83" s="17"/>
      <c r="Y83" s="17"/>
      <c r="Z83" s="17"/>
    </row>
    <row r="84" spans="1:26" ht="15.75" hidden="1" customHeight="1" x14ac:dyDescent="0.25">
      <c r="A84" s="26"/>
      <c r="B84" s="26"/>
      <c r="C84" s="27"/>
      <c r="D84" s="27"/>
      <c r="E84" s="27"/>
      <c r="F84" s="27"/>
      <c r="G84" s="27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6"/>
      <c r="U84" s="17"/>
      <c r="V84" s="17"/>
      <c r="W84" s="17"/>
      <c r="X84" s="17"/>
      <c r="Y84" s="17"/>
      <c r="Z84" s="17"/>
    </row>
    <row r="85" spans="1:26" ht="15.75" hidden="1" customHeight="1" x14ac:dyDescent="0.25">
      <c r="A85" s="26"/>
      <c r="B85" s="26"/>
      <c r="C85" s="27"/>
      <c r="D85" s="27"/>
      <c r="E85" s="27"/>
      <c r="F85" s="27"/>
      <c r="G85" s="27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6"/>
      <c r="U85" s="17"/>
      <c r="V85" s="17"/>
      <c r="W85" s="17"/>
      <c r="X85" s="17"/>
      <c r="Y85" s="17"/>
      <c r="Z85" s="17"/>
    </row>
    <row r="86" spans="1:26" ht="15.75" hidden="1" customHeight="1" x14ac:dyDescent="0.25">
      <c r="A86" s="26"/>
      <c r="B86" s="26"/>
      <c r="C86" s="27"/>
      <c r="D86" s="27"/>
      <c r="E86" s="27"/>
      <c r="F86" s="27"/>
      <c r="G86" s="27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6"/>
      <c r="U86" s="17"/>
      <c r="V86" s="17"/>
      <c r="W86" s="17"/>
      <c r="X86" s="17"/>
      <c r="Y86" s="17"/>
      <c r="Z86" s="17"/>
    </row>
    <row r="87" spans="1:26" ht="15.75" hidden="1" customHeight="1" x14ac:dyDescent="0.25">
      <c r="A87" s="26"/>
      <c r="B87" s="26"/>
      <c r="C87" s="27"/>
      <c r="D87" s="27"/>
      <c r="E87" s="27"/>
      <c r="F87" s="27"/>
      <c r="G87" s="27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6"/>
      <c r="U87" s="17"/>
      <c r="V87" s="17"/>
      <c r="W87" s="17"/>
      <c r="X87" s="17"/>
      <c r="Y87" s="17"/>
      <c r="Z87" s="17"/>
    </row>
    <row r="88" spans="1:26" ht="15.75" hidden="1" customHeight="1" x14ac:dyDescent="0.25">
      <c r="A88" s="26"/>
      <c r="B88" s="26"/>
      <c r="C88" s="27"/>
      <c r="D88" s="27"/>
      <c r="E88" s="27"/>
      <c r="F88" s="27"/>
      <c r="G88" s="27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6"/>
      <c r="U88" s="17"/>
      <c r="V88" s="17"/>
      <c r="W88" s="17"/>
      <c r="X88" s="17"/>
      <c r="Y88" s="17"/>
      <c r="Z88" s="17"/>
    </row>
    <row r="89" spans="1:26" ht="15.75" hidden="1" customHeight="1" x14ac:dyDescent="0.25">
      <c r="A89" s="26"/>
      <c r="B89" s="26"/>
      <c r="C89" s="27"/>
      <c r="D89" s="27"/>
      <c r="E89" s="27"/>
      <c r="F89" s="27"/>
      <c r="G89" s="27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6"/>
      <c r="U89" s="17"/>
      <c r="V89" s="17"/>
      <c r="W89" s="17"/>
      <c r="X89" s="17"/>
      <c r="Y89" s="17"/>
      <c r="Z89" s="17"/>
    </row>
    <row r="90" spans="1:26" ht="15.75" hidden="1" customHeight="1" x14ac:dyDescent="0.25">
      <c r="A90" s="26"/>
      <c r="B90" s="26"/>
      <c r="C90" s="27"/>
      <c r="D90" s="27"/>
      <c r="E90" s="27"/>
      <c r="F90" s="27"/>
      <c r="G90" s="27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6"/>
      <c r="U90" s="17"/>
      <c r="V90" s="17"/>
      <c r="W90" s="17"/>
      <c r="X90" s="17"/>
      <c r="Y90" s="17"/>
      <c r="Z90" s="17"/>
    </row>
    <row r="91" spans="1:26" ht="15.75" hidden="1" customHeight="1" x14ac:dyDescent="0.25">
      <c r="A91" s="26"/>
      <c r="B91" s="26"/>
      <c r="C91" s="27"/>
      <c r="D91" s="27"/>
      <c r="E91" s="27"/>
      <c r="F91" s="27"/>
      <c r="G91" s="27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6"/>
      <c r="U91" s="17"/>
      <c r="V91" s="17"/>
      <c r="W91" s="17"/>
      <c r="X91" s="17"/>
      <c r="Y91" s="17"/>
      <c r="Z91" s="17"/>
    </row>
    <row r="92" spans="1:26" ht="15.75" hidden="1" customHeight="1" x14ac:dyDescent="0.25">
      <c r="A92" s="26"/>
      <c r="B92" s="26"/>
      <c r="C92" s="27"/>
      <c r="D92" s="27"/>
      <c r="E92" s="27"/>
      <c r="F92" s="27"/>
      <c r="G92" s="27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6"/>
      <c r="U92" s="17"/>
      <c r="V92" s="17"/>
      <c r="W92" s="17"/>
      <c r="X92" s="17"/>
      <c r="Y92" s="17"/>
      <c r="Z92" s="17"/>
    </row>
    <row r="93" spans="1:26" ht="15.75" hidden="1" customHeight="1" x14ac:dyDescent="0.25">
      <c r="A93" s="26"/>
      <c r="B93" s="26"/>
      <c r="C93" s="27"/>
      <c r="D93" s="27"/>
      <c r="E93" s="27"/>
      <c r="F93" s="27"/>
      <c r="G93" s="27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6"/>
      <c r="U93" s="17"/>
      <c r="V93" s="17"/>
      <c r="W93" s="17"/>
      <c r="X93" s="17"/>
      <c r="Y93" s="17"/>
      <c r="Z93" s="17"/>
    </row>
    <row r="94" spans="1:26" ht="15.75" hidden="1" customHeight="1" x14ac:dyDescent="0.25">
      <c r="A94" s="26"/>
      <c r="B94" s="26"/>
      <c r="C94" s="27"/>
      <c r="D94" s="27"/>
      <c r="E94" s="27"/>
      <c r="F94" s="27"/>
      <c r="G94" s="27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6"/>
      <c r="U94" s="17"/>
      <c r="V94" s="17"/>
      <c r="W94" s="17"/>
      <c r="X94" s="17"/>
      <c r="Y94" s="17"/>
      <c r="Z94" s="17"/>
    </row>
    <row r="95" spans="1:26" ht="15.75" hidden="1" customHeight="1" x14ac:dyDescent="0.25">
      <c r="A95" s="26"/>
      <c r="B95" s="26"/>
      <c r="C95" s="27"/>
      <c r="D95" s="27"/>
      <c r="E95" s="27"/>
      <c r="F95" s="27"/>
      <c r="G95" s="27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  <c r="U95" s="17"/>
      <c r="V95" s="17"/>
      <c r="W95" s="17"/>
      <c r="X95" s="17"/>
      <c r="Y95" s="17"/>
      <c r="Z95" s="17"/>
    </row>
    <row r="96" spans="1:26" ht="15.75" hidden="1" customHeight="1" x14ac:dyDescent="0.25">
      <c r="A96" s="26"/>
      <c r="B96" s="26"/>
      <c r="C96" s="27"/>
      <c r="D96" s="27"/>
      <c r="E96" s="27"/>
      <c r="F96" s="27"/>
      <c r="G96" s="27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6"/>
      <c r="U96" s="17"/>
      <c r="V96" s="17"/>
      <c r="W96" s="17"/>
      <c r="X96" s="17"/>
      <c r="Y96" s="17"/>
      <c r="Z96" s="17"/>
    </row>
    <row r="97" spans="1:26" ht="15.75" hidden="1" customHeight="1" x14ac:dyDescent="0.25">
      <c r="A97" s="26"/>
      <c r="B97" s="26"/>
      <c r="C97" s="27"/>
      <c r="D97" s="27"/>
      <c r="E97" s="27"/>
      <c r="F97" s="27"/>
      <c r="G97" s="27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6"/>
      <c r="U97" s="17"/>
      <c r="V97" s="17"/>
      <c r="W97" s="17"/>
      <c r="X97" s="17"/>
      <c r="Y97" s="17"/>
      <c r="Z97" s="17"/>
    </row>
    <row r="98" spans="1:26" ht="15.75" hidden="1" customHeight="1" x14ac:dyDescent="0.25">
      <c r="A98" s="26"/>
      <c r="B98" s="26"/>
      <c r="C98" s="27"/>
      <c r="D98" s="27"/>
      <c r="E98" s="27"/>
      <c r="F98" s="27"/>
      <c r="G98" s="27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6"/>
      <c r="U98" s="17"/>
      <c r="V98" s="17"/>
      <c r="W98" s="17"/>
      <c r="X98" s="17"/>
      <c r="Y98" s="17"/>
      <c r="Z98" s="17"/>
    </row>
    <row r="99" spans="1:26" ht="15.75" hidden="1" customHeight="1" x14ac:dyDescent="0.25">
      <c r="A99" s="26"/>
      <c r="B99" s="26"/>
      <c r="C99" s="27"/>
      <c r="D99" s="27"/>
      <c r="E99" s="27"/>
      <c r="F99" s="27"/>
      <c r="G99" s="27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6"/>
      <c r="U99" s="17"/>
      <c r="V99" s="17"/>
      <c r="W99" s="17"/>
      <c r="X99" s="17"/>
      <c r="Y99" s="17"/>
      <c r="Z99" s="17"/>
    </row>
    <row r="100" spans="1:26" ht="15.75" hidden="1" customHeight="1" x14ac:dyDescent="0.25">
      <c r="A100" s="26"/>
      <c r="B100" s="26"/>
      <c r="C100" s="27"/>
      <c r="D100" s="27"/>
      <c r="E100" s="27"/>
      <c r="F100" s="27"/>
      <c r="G100" s="27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6"/>
      <c r="U100" s="17"/>
      <c r="V100" s="17"/>
      <c r="W100" s="17"/>
      <c r="X100" s="17"/>
      <c r="Y100" s="17"/>
      <c r="Z100" s="17"/>
    </row>
    <row r="101" spans="1:26" ht="15.75" hidden="1" customHeight="1" x14ac:dyDescent="0.25">
      <c r="A101" s="26"/>
      <c r="B101" s="26"/>
      <c r="C101" s="27"/>
      <c r="D101" s="27"/>
      <c r="E101" s="27"/>
      <c r="F101" s="27"/>
      <c r="G101" s="27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6"/>
      <c r="U101" s="17"/>
      <c r="V101" s="17"/>
      <c r="W101" s="17"/>
      <c r="X101" s="17"/>
      <c r="Y101" s="17"/>
      <c r="Z101" s="17"/>
    </row>
    <row r="102" spans="1:26" ht="15.75" hidden="1" customHeight="1" x14ac:dyDescent="0.25">
      <c r="A102" s="26"/>
      <c r="B102" s="26"/>
      <c r="C102" s="27"/>
      <c r="D102" s="27"/>
      <c r="E102" s="27"/>
      <c r="F102" s="27"/>
      <c r="G102" s="27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6"/>
      <c r="U102" s="17"/>
      <c r="V102" s="17"/>
      <c r="W102" s="17"/>
      <c r="X102" s="17"/>
      <c r="Y102" s="17"/>
      <c r="Z102" s="17"/>
    </row>
    <row r="103" spans="1:26" ht="15.75" hidden="1" customHeight="1" x14ac:dyDescent="0.25">
      <c r="A103" s="26"/>
      <c r="B103" s="26"/>
      <c r="C103" s="27"/>
      <c r="D103" s="27"/>
      <c r="E103" s="27"/>
      <c r="F103" s="27"/>
      <c r="G103" s="27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6"/>
      <c r="U103" s="17"/>
      <c r="V103" s="17"/>
      <c r="W103" s="17"/>
      <c r="X103" s="17"/>
      <c r="Y103" s="17"/>
      <c r="Z103" s="17"/>
    </row>
    <row r="104" spans="1:26" ht="15.75" hidden="1" customHeight="1" x14ac:dyDescent="0.25">
      <c r="A104" s="26"/>
      <c r="B104" s="26"/>
      <c r="C104" s="27"/>
      <c r="D104" s="27"/>
      <c r="E104" s="27"/>
      <c r="F104" s="27"/>
      <c r="G104" s="27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6"/>
      <c r="U104" s="17"/>
      <c r="V104" s="17"/>
      <c r="W104" s="17"/>
      <c r="X104" s="17"/>
      <c r="Y104" s="17"/>
      <c r="Z104" s="17"/>
    </row>
    <row r="105" spans="1:26" ht="15.75" hidden="1" customHeight="1" x14ac:dyDescent="0.25">
      <c r="A105" s="26"/>
      <c r="B105" s="26"/>
      <c r="C105" s="27"/>
      <c r="D105" s="27"/>
      <c r="E105" s="27"/>
      <c r="F105" s="27"/>
      <c r="G105" s="27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6"/>
      <c r="U105" s="17"/>
      <c r="V105" s="17"/>
      <c r="W105" s="17"/>
      <c r="X105" s="17"/>
      <c r="Y105" s="17"/>
      <c r="Z105" s="17"/>
    </row>
    <row r="106" spans="1:26" ht="15.75" hidden="1" customHeight="1" x14ac:dyDescent="0.25">
      <c r="A106" s="26"/>
      <c r="B106" s="26"/>
      <c r="C106" s="27"/>
      <c r="D106" s="27"/>
      <c r="E106" s="27"/>
      <c r="F106" s="27"/>
      <c r="G106" s="27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6"/>
      <c r="U106" s="17"/>
      <c r="V106" s="17"/>
      <c r="W106" s="17"/>
      <c r="X106" s="17"/>
      <c r="Y106" s="17"/>
      <c r="Z106" s="17"/>
    </row>
    <row r="107" spans="1:26" ht="15.75" hidden="1" customHeight="1" x14ac:dyDescent="0.25">
      <c r="A107" s="26"/>
      <c r="B107" s="26"/>
      <c r="C107" s="27"/>
      <c r="D107" s="27"/>
      <c r="E107" s="27"/>
      <c r="F107" s="27"/>
      <c r="G107" s="27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6"/>
      <c r="U107" s="17"/>
      <c r="V107" s="17"/>
      <c r="W107" s="17"/>
      <c r="X107" s="17"/>
      <c r="Y107" s="17"/>
      <c r="Z107" s="17"/>
    </row>
    <row r="108" spans="1:26" ht="15.75" hidden="1" customHeight="1" x14ac:dyDescent="0.25">
      <c r="A108" s="26"/>
      <c r="B108" s="26"/>
      <c r="C108" s="27"/>
      <c r="D108" s="27"/>
      <c r="E108" s="27"/>
      <c r="F108" s="27"/>
      <c r="G108" s="27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6"/>
      <c r="U108" s="17"/>
      <c r="V108" s="17"/>
      <c r="W108" s="17"/>
      <c r="X108" s="17"/>
      <c r="Y108" s="17"/>
      <c r="Z108" s="17"/>
    </row>
    <row r="109" spans="1:26" ht="15.75" hidden="1" customHeight="1" x14ac:dyDescent="0.25">
      <c r="A109" s="26"/>
      <c r="B109" s="26"/>
      <c r="C109" s="27"/>
      <c r="D109" s="27"/>
      <c r="E109" s="27"/>
      <c r="F109" s="27"/>
      <c r="G109" s="27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6"/>
      <c r="U109" s="17"/>
      <c r="V109" s="17"/>
      <c r="W109" s="17"/>
      <c r="X109" s="17"/>
      <c r="Y109" s="17"/>
      <c r="Z109" s="17"/>
    </row>
    <row r="110" spans="1:26" ht="15.75" hidden="1" customHeight="1" x14ac:dyDescent="0.25">
      <c r="A110" s="26"/>
      <c r="B110" s="26"/>
      <c r="C110" s="27"/>
      <c r="D110" s="27"/>
      <c r="E110" s="27"/>
      <c r="F110" s="27"/>
      <c r="G110" s="27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6"/>
      <c r="U110" s="17"/>
      <c r="V110" s="17"/>
      <c r="W110" s="17"/>
      <c r="X110" s="17"/>
      <c r="Y110" s="17"/>
      <c r="Z110" s="17"/>
    </row>
    <row r="111" spans="1:26" ht="15.75" hidden="1" customHeight="1" x14ac:dyDescent="0.25">
      <c r="A111" s="26"/>
      <c r="B111" s="26"/>
      <c r="C111" s="27"/>
      <c r="D111" s="27"/>
      <c r="E111" s="27"/>
      <c r="F111" s="27"/>
      <c r="G111" s="27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6"/>
      <c r="U111" s="17"/>
      <c r="V111" s="17"/>
      <c r="W111" s="17"/>
      <c r="X111" s="17"/>
      <c r="Y111" s="17"/>
      <c r="Z111" s="17"/>
    </row>
    <row r="112" spans="1:26" ht="15.75" hidden="1" customHeight="1" x14ac:dyDescent="0.25">
      <c r="A112" s="26"/>
      <c r="B112" s="26"/>
      <c r="C112" s="27"/>
      <c r="D112" s="27"/>
      <c r="E112" s="27"/>
      <c r="F112" s="27"/>
      <c r="G112" s="27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6"/>
      <c r="U112" s="17"/>
      <c r="V112" s="17"/>
      <c r="W112" s="17"/>
      <c r="X112" s="17"/>
      <c r="Y112" s="17"/>
      <c r="Z112" s="17"/>
    </row>
    <row r="113" spans="1:26" ht="15.75" hidden="1" customHeight="1" x14ac:dyDescent="0.25">
      <c r="A113" s="26"/>
      <c r="B113" s="26"/>
      <c r="C113" s="27"/>
      <c r="D113" s="27"/>
      <c r="E113" s="27"/>
      <c r="F113" s="27"/>
      <c r="G113" s="27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6"/>
      <c r="U113" s="17"/>
      <c r="V113" s="17"/>
      <c r="W113" s="17"/>
      <c r="X113" s="17"/>
      <c r="Y113" s="17"/>
      <c r="Z113" s="17"/>
    </row>
    <row r="114" spans="1:26" ht="15.75" hidden="1" customHeight="1" x14ac:dyDescent="0.25">
      <c r="A114" s="26"/>
      <c r="B114" s="26"/>
      <c r="C114" s="27"/>
      <c r="D114" s="27"/>
      <c r="E114" s="27"/>
      <c r="F114" s="27"/>
      <c r="G114" s="27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6"/>
      <c r="U114" s="17"/>
      <c r="V114" s="17"/>
      <c r="W114" s="17"/>
      <c r="X114" s="17"/>
      <c r="Y114" s="17"/>
      <c r="Z114" s="17"/>
    </row>
    <row r="115" spans="1:26" ht="15.75" hidden="1" customHeight="1" x14ac:dyDescent="0.25">
      <c r="A115" s="26"/>
      <c r="B115" s="26"/>
      <c r="C115" s="27"/>
      <c r="D115" s="27"/>
      <c r="E115" s="27"/>
      <c r="F115" s="27"/>
      <c r="G115" s="27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6"/>
      <c r="U115" s="17"/>
      <c r="V115" s="17"/>
      <c r="W115" s="17"/>
      <c r="X115" s="17"/>
      <c r="Y115" s="17"/>
      <c r="Z115" s="17"/>
    </row>
    <row r="116" spans="1:26" ht="15.75" hidden="1" customHeight="1" x14ac:dyDescent="0.25">
      <c r="A116" s="26"/>
      <c r="B116" s="26"/>
      <c r="C116" s="27"/>
      <c r="D116" s="27"/>
      <c r="E116" s="27"/>
      <c r="F116" s="27"/>
      <c r="G116" s="27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6"/>
      <c r="U116" s="17"/>
      <c r="V116" s="17"/>
      <c r="W116" s="17"/>
      <c r="X116" s="17"/>
      <c r="Y116" s="17"/>
      <c r="Z116" s="17"/>
    </row>
    <row r="117" spans="1:26" ht="15.75" hidden="1" customHeight="1" x14ac:dyDescent="0.25">
      <c r="A117" s="26"/>
      <c r="B117" s="26"/>
      <c r="C117" s="27"/>
      <c r="D117" s="27"/>
      <c r="E117" s="27"/>
      <c r="F117" s="27"/>
      <c r="G117" s="27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6"/>
      <c r="U117" s="17"/>
      <c r="V117" s="17"/>
      <c r="W117" s="17"/>
      <c r="X117" s="17"/>
      <c r="Y117" s="17"/>
      <c r="Z117" s="17"/>
    </row>
    <row r="118" spans="1:26" ht="15.75" hidden="1" customHeight="1" x14ac:dyDescent="0.25">
      <c r="A118" s="26"/>
      <c r="B118" s="26"/>
      <c r="C118" s="27"/>
      <c r="D118" s="27"/>
      <c r="E118" s="27"/>
      <c r="F118" s="27"/>
      <c r="G118" s="27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6"/>
      <c r="U118" s="17"/>
      <c r="V118" s="17"/>
      <c r="W118" s="17"/>
      <c r="X118" s="17"/>
      <c r="Y118" s="17"/>
      <c r="Z118" s="17"/>
    </row>
    <row r="119" spans="1:26" ht="15.75" hidden="1" customHeight="1" x14ac:dyDescent="0.25">
      <c r="A119" s="26"/>
      <c r="B119" s="26"/>
      <c r="C119" s="27"/>
      <c r="D119" s="27"/>
      <c r="E119" s="27"/>
      <c r="F119" s="27"/>
      <c r="G119" s="27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6"/>
      <c r="U119" s="17"/>
      <c r="V119" s="17"/>
      <c r="W119" s="17"/>
      <c r="X119" s="17"/>
      <c r="Y119" s="17"/>
      <c r="Z119" s="17"/>
    </row>
    <row r="120" spans="1:26" ht="15.75" hidden="1" customHeight="1" x14ac:dyDescent="0.25">
      <c r="A120" s="26"/>
      <c r="B120" s="26"/>
      <c r="C120" s="27"/>
      <c r="D120" s="27"/>
      <c r="E120" s="27"/>
      <c r="F120" s="27"/>
      <c r="G120" s="27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6"/>
      <c r="U120" s="17"/>
      <c r="V120" s="17"/>
      <c r="W120" s="17"/>
      <c r="X120" s="17"/>
      <c r="Y120" s="17"/>
      <c r="Z120" s="17"/>
    </row>
    <row r="121" spans="1:26" ht="15.75" hidden="1" customHeight="1" x14ac:dyDescent="0.25">
      <c r="A121" s="26"/>
      <c r="B121" s="26"/>
      <c r="C121" s="27"/>
      <c r="D121" s="27"/>
      <c r="E121" s="27"/>
      <c r="F121" s="27"/>
      <c r="G121" s="27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6"/>
      <c r="U121" s="17"/>
      <c r="V121" s="17"/>
      <c r="W121" s="17"/>
      <c r="X121" s="17"/>
      <c r="Y121" s="17"/>
      <c r="Z121" s="17"/>
    </row>
    <row r="122" spans="1:26" ht="15.75" hidden="1" customHeight="1" x14ac:dyDescent="0.25">
      <c r="A122" s="26"/>
      <c r="B122" s="26"/>
      <c r="C122" s="27"/>
      <c r="D122" s="27"/>
      <c r="E122" s="27"/>
      <c r="F122" s="27"/>
      <c r="G122" s="27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6"/>
      <c r="U122" s="17"/>
      <c r="V122" s="17"/>
      <c r="W122" s="17"/>
      <c r="X122" s="17"/>
      <c r="Y122" s="17"/>
      <c r="Z122" s="17"/>
    </row>
    <row r="123" spans="1:26" ht="15.75" hidden="1" customHeight="1" x14ac:dyDescent="0.25">
      <c r="A123" s="26"/>
      <c r="B123" s="26"/>
      <c r="C123" s="27"/>
      <c r="D123" s="27"/>
      <c r="E123" s="27"/>
      <c r="F123" s="27"/>
      <c r="G123" s="27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6"/>
      <c r="U123" s="17"/>
      <c r="V123" s="17"/>
      <c r="W123" s="17"/>
      <c r="X123" s="17"/>
      <c r="Y123" s="17"/>
      <c r="Z123" s="17"/>
    </row>
    <row r="124" spans="1:26" ht="15.75" hidden="1" customHeight="1" x14ac:dyDescent="0.25">
      <c r="A124" s="26"/>
      <c r="B124" s="26"/>
      <c r="C124" s="27"/>
      <c r="D124" s="27"/>
      <c r="E124" s="27"/>
      <c r="F124" s="27"/>
      <c r="G124" s="27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  <c r="U124" s="17"/>
      <c r="V124" s="17"/>
      <c r="W124" s="17"/>
      <c r="X124" s="17"/>
      <c r="Y124" s="17"/>
      <c r="Z124" s="17"/>
    </row>
    <row r="125" spans="1:26" ht="15.75" hidden="1" customHeight="1" x14ac:dyDescent="0.25">
      <c r="A125" s="26"/>
      <c r="B125" s="26"/>
      <c r="C125" s="27"/>
      <c r="D125" s="27"/>
      <c r="E125" s="27"/>
      <c r="F125" s="27"/>
      <c r="G125" s="27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6"/>
      <c r="U125" s="17"/>
      <c r="V125" s="17"/>
      <c r="W125" s="17"/>
      <c r="X125" s="17"/>
      <c r="Y125" s="17"/>
      <c r="Z125" s="17"/>
    </row>
    <row r="126" spans="1:26" ht="15.75" hidden="1" customHeight="1" x14ac:dyDescent="0.25">
      <c r="A126" s="26"/>
      <c r="B126" s="26"/>
      <c r="C126" s="27"/>
      <c r="D126" s="27"/>
      <c r="E126" s="27"/>
      <c r="F126" s="27"/>
      <c r="G126" s="27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6"/>
      <c r="U126" s="17"/>
      <c r="V126" s="17"/>
      <c r="W126" s="17"/>
      <c r="X126" s="17"/>
      <c r="Y126" s="17"/>
      <c r="Z126" s="17"/>
    </row>
    <row r="127" spans="1:26" ht="15.75" hidden="1" customHeight="1" x14ac:dyDescent="0.25">
      <c r="A127" s="26"/>
      <c r="B127" s="26"/>
      <c r="C127" s="27"/>
      <c r="D127" s="27"/>
      <c r="E127" s="27"/>
      <c r="F127" s="27"/>
      <c r="G127" s="27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6"/>
      <c r="U127" s="17"/>
      <c r="V127" s="17"/>
      <c r="W127" s="17"/>
      <c r="X127" s="17"/>
      <c r="Y127" s="17"/>
      <c r="Z127" s="17"/>
    </row>
    <row r="128" spans="1:26" ht="15.75" hidden="1" customHeight="1" x14ac:dyDescent="0.25">
      <c r="A128" s="26"/>
      <c r="B128" s="26"/>
      <c r="C128" s="27"/>
      <c r="D128" s="27"/>
      <c r="E128" s="27"/>
      <c r="F128" s="27"/>
      <c r="G128" s="27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6"/>
      <c r="U128" s="17"/>
      <c r="V128" s="17"/>
      <c r="W128" s="17"/>
      <c r="X128" s="17"/>
      <c r="Y128" s="17"/>
      <c r="Z128" s="17"/>
    </row>
    <row r="129" spans="1:26" ht="15.75" hidden="1" customHeight="1" x14ac:dyDescent="0.25">
      <c r="A129" s="26"/>
      <c r="B129" s="26"/>
      <c r="C129" s="27"/>
      <c r="D129" s="27"/>
      <c r="E129" s="27"/>
      <c r="F129" s="27"/>
      <c r="G129" s="27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6"/>
      <c r="U129" s="17"/>
      <c r="V129" s="17"/>
      <c r="W129" s="17"/>
      <c r="X129" s="17"/>
      <c r="Y129" s="17"/>
      <c r="Z129" s="17"/>
    </row>
    <row r="130" spans="1:26" ht="15.75" hidden="1" customHeight="1" x14ac:dyDescent="0.25">
      <c r="A130" s="26"/>
      <c r="B130" s="26"/>
      <c r="C130" s="27"/>
      <c r="D130" s="27"/>
      <c r="E130" s="27"/>
      <c r="F130" s="27"/>
      <c r="G130" s="27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6"/>
      <c r="U130" s="17"/>
      <c r="V130" s="17"/>
      <c r="W130" s="17"/>
      <c r="X130" s="17"/>
      <c r="Y130" s="17"/>
      <c r="Z130" s="17"/>
    </row>
    <row r="131" spans="1:26" ht="15.75" hidden="1" customHeight="1" x14ac:dyDescent="0.25">
      <c r="A131" s="26"/>
      <c r="B131" s="26"/>
      <c r="C131" s="27"/>
      <c r="D131" s="27"/>
      <c r="E131" s="27"/>
      <c r="F131" s="27"/>
      <c r="G131" s="27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6"/>
      <c r="U131" s="17"/>
      <c r="V131" s="17"/>
      <c r="W131" s="17"/>
      <c r="X131" s="17"/>
      <c r="Y131" s="17"/>
      <c r="Z131" s="17"/>
    </row>
    <row r="132" spans="1:26" ht="15.75" hidden="1" customHeight="1" x14ac:dyDescent="0.25">
      <c r="A132" s="26"/>
      <c r="B132" s="26"/>
      <c r="C132" s="27"/>
      <c r="D132" s="27"/>
      <c r="E132" s="27"/>
      <c r="F132" s="27"/>
      <c r="G132" s="27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6"/>
      <c r="U132" s="17"/>
      <c r="V132" s="17"/>
      <c r="W132" s="17"/>
      <c r="X132" s="17"/>
      <c r="Y132" s="17"/>
      <c r="Z132" s="17"/>
    </row>
    <row r="133" spans="1:26" ht="15.75" hidden="1" customHeight="1" x14ac:dyDescent="0.25">
      <c r="A133" s="26"/>
      <c r="B133" s="26"/>
      <c r="C133" s="27"/>
      <c r="D133" s="27"/>
      <c r="E133" s="27"/>
      <c r="F133" s="27"/>
      <c r="G133" s="27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6"/>
      <c r="U133" s="17"/>
      <c r="V133" s="17"/>
      <c r="W133" s="17"/>
      <c r="X133" s="17"/>
      <c r="Y133" s="17"/>
      <c r="Z133" s="17"/>
    </row>
    <row r="134" spans="1:26" ht="15.75" hidden="1" customHeight="1" x14ac:dyDescent="0.25">
      <c r="A134" s="26"/>
      <c r="B134" s="26"/>
      <c r="C134" s="27"/>
      <c r="D134" s="27"/>
      <c r="E134" s="27"/>
      <c r="F134" s="27"/>
      <c r="G134" s="27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6"/>
      <c r="U134" s="17"/>
      <c r="V134" s="17"/>
      <c r="W134" s="17"/>
      <c r="X134" s="17"/>
      <c r="Y134" s="17"/>
      <c r="Z134" s="17"/>
    </row>
    <row r="135" spans="1:26" ht="15.75" hidden="1" customHeight="1" x14ac:dyDescent="0.25">
      <c r="A135" s="26"/>
      <c r="B135" s="26"/>
      <c r="C135" s="27"/>
      <c r="D135" s="27"/>
      <c r="E135" s="27"/>
      <c r="F135" s="27"/>
      <c r="G135" s="27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6"/>
      <c r="U135" s="17"/>
      <c r="V135" s="17"/>
      <c r="W135" s="17"/>
      <c r="X135" s="17"/>
      <c r="Y135" s="17"/>
      <c r="Z135" s="17"/>
    </row>
    <row r="136" spans="1:26" ht="15.75" hidden="1" customHeight="1" x14ac:dyDescent="0.25">
      <c r="A136" s="26"/>
      <c r="B136" s="26"/>
      <c r="C136" s="27"/>
      <c r="D136" s="27"/>
      <c r="E136" s="27"/>
      <c r="F136" s="27"/>
      <c r="G136" s="27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6"/>
      <c r="U136" s="17"/>
      <c r="V136" s="17"/>
      <c r="W136" s="17"/>
      <c r="X136" s="17"/>
      <c r="Y136" s="17"/>
      <c r="Z136" s="17"/>
    </row>
    <row r="137" spans="1:26" ht="15.75" hidden="1" customHeight="1" x14ac:dyDescent="0.25">
      <c r="A137" s="26"/>
      <c r="B137" s="26"/>
      <c r="C137" s="27"/>
      <c r="D137" s="27"/>
      <c r="E137" s="27"/>
      <c r="F137" s="27"/>
      <c r="G137" s="27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6"/>
      <c r="U137" s="17"/>
      <c r="V137" s="17"/>
      <c r="W137" s="17"/>
      <c r="X137" s="17"/>
      <c r="Y137" s="17"/>
      <c r="Z137" s="17"/>
    </row>
    <row r="138" spans="1:26" ht="15.75" hidden="1" customHeight="1" x14ac:dyDescent="0.25">
      <c r="A138" s="26"/>
      <c r="B138" s="26"/>
      <c r="C138" s="27"/>
      <c r="D138" s="27"/>
      <c r="E138" s="27"/>
      <c r="F138" s="27"/>
      <c r="G138" s="27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6"/>
      <c r="U138" s="17"/>
      <c r="V138" s="17"/>
      <c r="W138" s="17"/>
      <c r="X138" s="17"/>
      <c r="Y138" s="17"/>
      <c r="Z138" s="17"/>
    </row>
    <row r="139" spans="1:26" ht="15.75" hidden="1" customHeight="1" x14ac:dyDescent="0.25">
      <c r="A139" s="26"/>
      <c r="B139" s="26"/>
      <c r="C139" s="27"/>
      <c r="D139" s="27"/>
      <c r="E139" s="27"/>
      <c r="F139" s="27"/>
      <c r="G139" s="27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6"/>
      <c r="U139" s="17"/>
      <c r="V139" s="17"/>
      <c r="W139" s="17"/>
      <c r="X139" s="17"/>
      <c r="Y139" s="17"/>
      <c r="Z139" s="17"/>
    </row>
    <row r="140" spans="1:26" ht="15.75" hidden="1" customHeight="1" x14ac:dyDescent="0.25">
      <c r="A140" s="26"/>
      <c r="B140" s="26"/>
      <c r="C140" s="27"/>
      <c r="D140" s="27"/>
      <c r="E140" s="27"/>
      <c r="F140" s="27"/>
      <c r="G140" s="27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6"/>
      <c r="U140" s="17"/>
      <c r="V140" s="17"/>
      <c r="W140" s="17"/>
      <c r="X140" s="17"/>
      <c r="Y140" s="17"/>
      <c r="Z140" s="17"/>
    </row>
    <row r="141" spans="1:26" ht="15.75" hidden="1" customHeight="1" x14ac:dyDescent="0.25">
      <c r="A141" s="26"/>
      <c r="B141" s="26"/>
      <c r="C141" s="27"/>
      <c r="D141" s="27"/>
      <c r="E141" s="27"/>
      <c r="F141" s="27"/>
      <c r="G141" s="27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17"/>
      <c r="V141" s="17"/>
      <c r="W141" s="17"/>
      <c r="X141" s="17"/>
      <c r="Y141" s="17"/>
      <c r="Z141" s="17"/>
    </row>
    <row r="142" spans="1:26" ht="15.75" hidden="1" customHeight="1" x14ac:dyDescent="0.25">
      <c r="A142" s="26"/>
      <c r="B142" s="26"/>
      <c r="C142" s="27"/>
      <c r="D142" s="27"/>
      <c r="E142" s="27"/>
      <c r="F142" s="27"/>
      <c r="G142" s="27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6"/>
      <c r="U142" s="17"/>
      <c r="V142" s="17"/>
      <c r="W142" s="17"/>
      <c r="X142" s="17"/>
      <c r="Y142" s="17"/>
      <c r="Z142" s="17"/>
    </row>
    <row r="143" spans="1:26" ht="15.75" hidden="1" customHeight="1" x14ac:dyDescent="0.25">
      <c r="A143" s="26"/>
      <c r="B143" s="26"/>
      <c r="C143" s="27"/>
      <c r="D143" s="27"/>
      <c r="E143" s="27"/>
      <c r="F143" s="27"/>
      <c r="G143" s="27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6"/>
      <c r="U143" s="17"/>
      <c r="V143" s="17"/>
      <c r="W143" s="17"/>
      <c r="X143" s="17"/>
      <c r="Y143" s="17"/>
      <c r="Z143" s="17"/>
    </row>
    <row r="144" spans="1:26" ht="15.75" hidden="1" customHeight="1" x14ac:dyDescent="0.25">
      <c r="A144" s="26"/>
      <c r="B144" s="26"/>
      <c r="C144" s="27"/>
      <c r="D144" s="27"/>
      <c r="E144" s="27"/>
      <c r="F144" s="27"/>
      <c r="G144" s="27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6"/>
      <c r="U144" s="17"/>
      <c r="V144" s="17"/>
      <c r="W144" s="17"/>
      <c r="X144" s="17"/>
      <c r="Y144" s="17"/>
      <c r="Z144" s="17"/>
    </row>
    <row r="145" spans="1:26" ht="15.75" hidden="1" customHeight="1" x14ac:dyDescent="0.25">
      <c r="A145" s="26"/>
      <c r="B145" s="26"/>
      <c r="C145" s="27"/>
      <c r="D145" s="27"/>
      <c r="E145" s="27"/>
      <c r="F145" s="27"/>
      <c r="G145" s="27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6"/>
      <c r="U145" s="17"/>
      <c r="V145" s="17"/>
      <c r="W145" s="17"/>
      <c r="X145" s="17"/>
      <c r="Y145" s="17"/>
      <c r="Z145" s="17"/>
    </row>
    <row r="146" spans="1:26" ht="15.75" hidden="1" customHeight="1" x14ac:dyDescent="0.25">
      <c r="A146" s="26"/>
      <c r="B146" s="26"/>
      <c r="C146" s="27"/>
      <c r="D146" s="27"/>
      <c r="E146" s="27"/>
      <c r="F146" s="27"/>
      <c r="G146" s="27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6"/>
      <c r="U146" s="17"/>
      <c r="V146" s="17"/>
      <c r="W146" s="17"/>
      <c r="X146" s="17"/>
      <c r="Y146" s="17"/>
      <c r="Z146" s="17"/>
    </row>
    <row r="147" spans="1:26" ht="15.75" hidden="1" customHeight="1" x14ac:dyDescent="0.25">
      <c r="A147" s="26"/>
      <c r="B147" s="26"/>
      <c r="C147" s="27"/>
      <c r="D147" s="27"/>
      <c r="E147" s="27"/>
      <c r="F147" s="27"/>
      <c r="G147" s="27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6"/>
      <c r="U147" s="17"/>
      <c r="V147" s="17"/>
      <c r="W147" s="17"/>
      <c r="X147" s="17"/>
      <c r="Y147" s="17"/>
      <c r="Z147" s="17"/>
    </row>
    <row r="148" spans="1:26" ht="15.75" hidden="1" customHeight="1" x14ac:dyDescent="0.25">
      <c r="A148" s="26"/>
      <c r="B148" s="26"/>
      <c r="C148" s="27"/>
      <c r="D148" s="27"/>
      <c r="E148" s="27"/>
      <c r="F148" s="27"/>
      <c r="G148" s="27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6"/>
      <c r="U148" s="17"/>
      <c r="V148" s="17"/>
      <c r="W148" s="17"/>
      <c r="X148" s="17"/>
      <c r="Y148" s="17"/>
      <c r="Z148" s="17"/>
    </row>
    <row r="149" spans="1:26" ht="15.75" hidden="1" customHeight="1" x14ac:dyDescent="0.25">
      <c r="A149" s="26"/>
      <c r="B149" s="26"/>
      <c r="C149" s="27"/>
      <c r="D149" s="27"/>
      <c r="E149" s="27"/>
      <c r="F149" s="27"/>
      <c r="G149" s="27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6"/>
      <c r="U149" s="17"/>
      <c r="V149" s="17"/>
      <c r="W149" s="17"/>
      <c r="X149" s="17"/>
      <c r="Y149" s="17"/>
      <c r="Z149" s="17"/>
    </row>
    <row r="150" spans="1:26" ht="15.75" hidden="1" customHeight="1" x14ac:dyDescent="0.25">
      <c r="A150" s="26"/>
      <c r="B150" s="26"/>
      <c r="C150" s="27"/>
      <c r="D150" s="27"/>
      <c r="E150" s="27"/>
      <c r="F150" s="27"/>
      <c r="G150" s="27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6"/>
      <c r="U150" s="17"/>
      <c r="V150" s="17"/>
      <c r="W150" s="17"/>
      <c r="X150" s="17"/>
      <c r="Y150" s="17"/>
      <c r="Z150" s="17"/>
    </row>
    <row r="151" spans="1:26" ht="15.75" hidden="1" customHeight="1" x14ac:dyDescent="0.25">
      <c r="A151" s="26"/>
      <c r="B151" s="26"/>
      <c r="C151" s="27"/>
      <c r="D151" s="27"/>
      <c r="E151" s="27"/>
      <c r="F151" s="27"/>
      <c r="G151" s="27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6"/>
      <c r="U151" s="17"/>
      <c r="V151" s="17"/>
      <c r="W151" s="17"/>
      <c r="X151" s="17"/>
      <c r="Y151" s="17"/>
      <c r="Z151" s="17"/>
    </row>
    <row r="152" spans="1:26" ht="15.75" hidden="1" customHeight="1" x14ac:dyDescent="0.25">
      <c r="A152" s="26"/>
      <c r="B152" s="26"/>
      <c r="C152" s="27"/>
      <c r="D152" s="27"/>
      <c r="E152" s="27"/>
      <c r="F152" s="27"/>
      <c r="G152" s="27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6"/>
      <c r="U152" s="17"/>
      <c r="V152" s="17"/>
      <c r="W152" s="17"/>
      <c r="X152" s="17"/>
      <c r="Y152" s="17"/>
      <c r="Z152" s="17"/>
    </row>
    <row r="153" spans="1:26" ht="15.75" hidden="1" customHeight="1" x14ac:dyDescent="0.25">
      <c r="A153" s="26"/>
      <c r="B153" s="26"/>
      <c r="C153" s="27"/>
      <c r="D153" s="27"/>
      <c r="E153" s="27"/>
      <c r="F153" s="27"/>
      <c r="G153" s="27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  <c r="U153" s="17"/>
      <c r="V153" s="17"/>
      <c r="W153" s="17"/>
      <c r="X153" s="17"/>
      <c r="Y153" s="17"/>
      <c r="Z153" s="17"/>
    </row>
    <row r="154" spans="1:26" ht="15.75" hidden="1" customHeight="1" x14ac:dyDescent="0.25">
      <c r="A154" s="26"/>
      <c r="B154" s="26"/>
      <c r="C154" s="27"/>
      <c r="D154" s="27"/>
      <c r="E154" s="27"/>
      <c r="F154" s="27"/>
      <c r="G154" s="27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6"/>
      <c r="U154" s="17"/>
      <c r="V154" s="17"/>
      <c r="W154" s="17"/>
      <c r="X154" s="17"/>
      <c r="Y154" s="17"/>
      <c r="Z154" s="17"/>
    </row>
    <row r="155" spans="1:26" ht="15.75" hidden="1" customHeight="1" x14ac:dyDescent="0.25">
      <c r="A155" s="26"/>
      <c r="B155" s="26"/>
      <c r="C155" s="27"/>
      <c r="D155" s="27"/>
      <c r="E155" s="27"/>
      <c r="F155" s="27"/>
      <c r="G155" s="27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6"/>
      <c r="U155" s="17"/>
      <c r="V155" s="17"/>
      <c r="W155" s="17"/>
      <c r="X155" s="17"/>
      <c r="Y155" s="17"/>
      <c r="Z155" s="17"/>
    </row>
    <row r="156" spans="1:26" ht="15.75" hidden="1" customHeight="1" x14ac:dyDescent="0.25">
      <c r="A156" s="26"/>
      <c r="B156" s="26"/>
      <c r="C156" s="27"/>
      <c r="D156" s="27"/>
      <c r="E156" s="27"/>
      <c r="F156" s="27"/>
      <c r="G156" s="27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6"/>
      <c r="U156" s="17"/>
      <c r="V156" s="17"/>
      <c r="W156" s="17"/>
      <c r="X156" s="17"/>
      <c r="Y156" s="17"/>
      <c r="Z156" s="17"/>
    </row>
    <row r="157" spans="1:26" ht="15.75" hidden="1" customHeight="1" x14ac:dyDescent="0.25">
      <c r="A157" s="26"/>
      <c r="B157" s="26"/>
      <c r="C157" s="27"/>
      <c r="D157" s="27"/>
      <c r="E157" s="27"/>
      <c r="F157" s="27"/>
      <c r="G157" s="27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6"/>
      <c r="U157" s="17"/>
      <c r="V157" s="17"/>
      <c r="W157" s="17"/>
      <c r="X157" s="17"/>
      <c r="Y157" s="17"/>
      <c r="Z157" s="17"/>
    </row>
    <row r="158" spans="1:26" ht="15.75" hidden="1" customHeight="1" x14ac:dyDescent="0.25">
      <c r="A158" s="26"/>
      <c r="B158" s="26"/>
      <c r="C158" s="27"/>
      <c r="D158" s="27"/>
      <c r="E158" s="27"/>
      <c r="F158" s="27"/>
      <c r="G158" s="27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6"/>
      <c r="U158" s="17"/>
      <c r="V158" s="17"/>
      <c r="W158" s="17"/>
      <c r="X158" s="17"/>
      <c r="Y158" s="17"/>
      <c r="Z158" s="17"/>
    </row>
    <row r="159" spans="1:26" ht="15.75" hidden="1" customHeight="1" x14ac:dyDescent="0.25">
      <c r="A159" s="26"/>
      <c r="B159" s="26"/>
      <c r="C159" s="27"/>
      <c r="D159" s="27"/>
      <c r="E159" s="27"/>
      <c r="F159" s="27"/>
      <c r="G159" s="27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6"/>
      <c r="U159" s="17"/>
      <c r="V159" s="17"/>
      <c r="W159" s="17"/>
      <c r="X159" s="17"/>
      <c r="Y159" s="17"/>
      <c r="Z159" s="17"/>
    </row>
    <row r="160" spans="1:26" ht="15.75" hidden="1" customHeight="1" x14ac:dyDescent="0.25">
      <c r="A160" s="26"/>
      <c r="B160" s="26"/>
      <c r="C160" s="27"/>
      <c r="D160" s="27"/>
      <c r="E160" s="27"/>
      <c r="F160" s="27"/>
      <c r="G160" s="27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6"/>
      <c r="U160" s="17"/>
      <c r="V160" s="17"/>
      <c r="W160" s="17"/>
      <c r="X160" s="17"/>
      <c r="Y160" s="17"/>
      <c r="Z160" s="17"/>
    </row>
    <row r="161" spans="1:26" ht="15.75" hidden="1" customHeight="1" x14ac:dyDescent="0.25">
      <c r="A161" s="26"/>
      <c r="B161" s="26"/>
      <c r="C161" s="27"/>
      <c r="D161" s="27"/>
      <c r="E161" s="27"/>
      <c r="F161" s="27"/>
      <c r="G161" s="27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6"/>
      <c r="U161" s="17"/>
      <c r="V161" s="17"/>
      <c r="W161" s="17"/>
      <c r="X161" s="17"/>
      <c r="Y161" s="17"/>
      <c r="Z161" s="17"/>
    </row>
    <row r="162" spans="1:26" ht="15.75" hidden="1" customHeight="1" x14ac:dyDescent="0.25">
      <c r="A162" s="26"/>
      <c r="B162" s="26"/>
      <c r="C162" s="27"/>
      <c r="D162" s="27"/>
      <c r="E162" s="27"/>
      <c r="F162" s="27"/>
      <c r="G162" s="27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6"/>
      <c r="U162" s="17"/>
      <c r="V162" s="17"/>
      <c r="W162" s="17"/>
      <c r="X162" s="17"/>
      <c r="Y162" s="17"/>
      <c r="Z162" s="17"/>
    </row>
    <row r="163" spans="1:26" ht="15.75" hidden="1" customHeight="1" x14ac:dyDescent="0.25">
      <c r="A163" s="26"/>
      <c r="B163" s="26"/>
      <c r="C163" s="27"/>
      <c r="D163" s="27"/>
      <c r="E163" s="27"/>
      <c r="F163" s="27"/>
      <c r="G163" s="27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6"/>
      <c r="U163" s="17"/>
      <c r="V163" s="17"/>
      <c r="W163" s="17"/>
      <c r="X163" s="17"/>
      <c r="Y163" s="17"/>
      <c r="Z163" s="17"/>
    </row>
    <row r="164" spans="1:26" ht="15.75" hidden="1" customHeight="1" x14ac:dyDescent="0.25">
      <c r="A164" s="26"/>
      <c r="B164" s="26"/>
      <c r="C164" s="27"/>
      <c r="D164" s="27"/>
      <c r="E164" s="27"/>
      <c r="F164" s="27"/>
      <c r="G164" s="27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6"/>
      <c r="U164" s="17"/>
      <c r="V164" s="17"/>
      <c r="W164" s="17"/>
      <c r="X164" s="17"/>
      <c r="Y164" s="17"/>
      <c r="Z164" s="17"/>
    </row>
    <row r="165" spans="1:26" ht="15.75" hidden="1" customHeight="1" x14ac:dyDescent="0.25">
      <c r="A165" s="26"/>
      <c r="B165" s="26"/>
      <c r="C165" s="27"/>
      <c r="D165" s="27"/>
      <c r="E165" s="27"/>
      <c r="F165" s="27"/>
      <c r="G165" s="27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6"/>
      <c r="U165" s="17"/>
      <c r="V165" s="17"/>
      <c r="W165" s="17"/>
      <c r="X165" s="17"/>
      <c r="Y165" s="17"/>
      <c r="Z165" s="17"/>
    </row>
    <row r="166" spans="1:26" ht="15.75" hidden="1" customHeight="1" x14ac:dyDescent="0.25">
      <c r="A166" s="26"/>
      <c r="B166" s="26"/>
      <c r="C166" s="27"/>
      <c r="D166" s="27"/>
      <c r="E166" s="27"/>
      <c r="F166" s="27"/>
      <c r="G166" s="27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6"/>
      <c r="U166" s="17"/>
      <c r="V166" s="17"/>
      <c r="W166" s="17"/>
      <c r="X166" s="17"/>
      <c r="Y166" s="17"/>
      <c r="Z166" s="17"/>
    </row>
    <row r="167" spans="1:26" ht="15.75" hidden="1" customHeight="1" x14ac:dyDescent="0.25">
      <c r="A167" s="26"/>
      <c r="B167" s="26"/>
      <c r="C167" s="27"/>
      <c r="D167" s="27"/>
      <c r="E167" s="27"/>
      <c r="F167" s="27"/>
      <c r="G167" s="27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6"/>
      <c r="U167" s="17"/>
      <c r="V167" s="17"/>
      <c r="W167" s="17"/>
      <c r="X167" s="17"/>
      <c r="Y167" s="17"/>
      <c r="Z167" s="17"/>
    </row>
    <row r="168" spans="1:26" ht="15.75" hidden="1" customHeight="1" x14ac:dyDescent="0.25">
      <c r="A168" s="26"/>
      <c r="B168" s="26"/>
      <c r="C168" s="27"/>
      <c r="D168" s="27"/>
      <c r="E168" s="27"/>
      <c r="F168" s="27"/>
      <c r="G168" s="27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6"/>
      <c r="U168" s="17"/>
      <c r="V168" s="17"/>
      <c r="W168" s="17"/>
      <c r="X168" s="17"/>
      <c r="Y168" s="17"/>
      <c r="Z168" s="17"/>
    </row>
    <row r="169" spans="1:26" ht="15.75" hidden="1" customHeight="1" x14ac:dyDescent="0.25">
      <c r="A169" s="26"/>
      <c r="B169" s="26"/>
      <c r="C169" s="27"/>
      <c r="D169" s="27"/>
      <c r="E169" s="27"/>
      <c r="F169" s="27"/>
      <c r="G169" s="27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6"/>
      <c r="U169" s="17"/>
      <c r="V169" s="17"/>
      <c r="W169" s="17"/>
      <c r="X169" s="17"/>
      <c r="Y169" s="17"/>
      <c r="Z169" s="17"/>
    </row>
    <row r="170" spans="1:26" ht="15.75" hidden="1" customHeight="1" x14ac:dyDescent="0.25">
      <c r="A170" s="26"/>
      <c r="B170" s="26"/>
      <c r="C170" s="27"/>
      <c r="D170" s="27"/>
      <c r="E170" s="27"/>
      <c r="F170" s="27"/>
      <c r="G170" s="27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6"/>
      <c r="U170" s="17"/>
      <c r="V170" s="17"/>
      <c r="W170" s="17"/>
      <c r="X170" s="17"/>
      <c r="Y170" s="17"/>
      <c r="Z170" s="17"/>
    </row>
    <row r="171" spans="1:26" ht="15.75" hidden="1" customHeight="1" x14ac:dyDescent="0.25">
      <c r="A171" s="26"/>
      <c r="B171" s="26"/>
      <c r="C171" s="27"/>
      <c r="D171" s="27"/>
      <c r="E171" s="27"/>
      <c r="F171" s="27"/>
      <c r="G171" s="27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6"/>
      <c r="U171" s="17"/>
      <c r="V171" s="17"/>
      <c r="W171" s="17"/>
      <c r="X171" s="17"/>
      <c r="Y171" s="17"/>
      <c r="Z171" s="17"/>
    </row>
    <row r="172" spans="1:26" ht="15.75" hidden="1" customHeight="1" x14ac:dyDescent="0.25">
      <c r="A172" s="26"/>
      <c r="B172" s="26"/>
      <c r="C172" s="27"/>
      <c r="D172" s="27"/>
      <c r="E172" s="27"/>
      <c r="F172" s="27"/>
      <c r="G172" s="27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6"/>
      <c r="U172" s="17"/>
      <c r="V172" s="17"/>
      <c r="W172" s="17"/>
      <c r="X172" s="17"/>
      <c r="Y172" s="17"/>
      <c r="Z172" s="17"/>
    </row>
    <row r="173" spans="1:26" ht="15.75" hidden="1" customHeight="1" x14ac:dyDescent="0.25">
      <c r="A173" s="26"/>
      <c r="B173" s="26"/>
      <c r="C173" s="27"/>
      <c r="D173" s="27"/>
      <c r="E173" s="27"/>
      <c r="F173" s="27"/>
      <c r="G173" s="27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6"/>
      <c r="U173" s="17"/>
      <c r="V173" s="17"/>
      <c r="W173" s="17"/>
      <c r="X173" s="17"/>
      <c r="Y173" s="17"/>
      <c r="Z173" s="17"/>
    </row>
    <row r="174" spans="1:26" ht="15.75" hidden="1" customHeight="1" x14ac:dyDescent="0.25">
      <c r="A174" s="26"/>
      <c r="B174" s="26"/>
      <c r="C174" s="27"/>
      <c r="D174" s="27"/>
      <c r="E174" s="27"/>
      <c r="F174" s="27"/>
      <c r="G174" s="27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6"/>
      <c r="U174" s="17"/>
      <c r="V174" s="17"/>
      <c r="W174" s="17"/>
      <c r="X174" s="17"/>
      <c r="Y174" s="17"/>
      <c r="Z174" s="17"/>
    </row>
    <row r="175" spans="1:26" ht="15.75" hidden="1" customHeight="1" x14ac:dyDescent="0.25">
      <c r="A175" s="26"/>
      <c r="B175" s="26"/>
      <c r="C175" s="27"/>
      <c r="D175" s="27"/>
      <c r="E175" s="27"/>
      <c r="F175" s="27"/>
      <c r="G175" s="27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6"/>
      <c r="U175" s="17"/>
      <c r="V175" s="17"/>
      <c r="W175" s="17"/>
      <c r="X175" s="17"/>
      <c r="Y175" s="17"/>
      <c r="Z175" s="17"/>
    </row>
    <row r="176" spans="1:26" ht="15.75" hidden="1" customHeight="1" x14ac:dyDescent="0.25">
      <c r="A176" s="26"/>
      <c r="B176" s="26"/>
      <c r="C176" s="27"/>
      <c r="D176" s="27"/>
      <c r="E176" s="27"/>
      <c r="F176" s="27"/>
      <c r="G176" s="27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6"/>
      <c r="U176" s="17"/>
      <c r="V176" s="17"/>
      <c r="W176" s="17"/>
      <c r="X176" s="17"/>
      <c r="Y176" s="17"/>
      <c r="Z176" s="17"/>
    </row>
    <row r="177" spans="1:26" ht="15.75" hidden="1" customHeight="1" x14ac:dyDescent="0.25">
      <c r="A177" s="26"/>
      <c r="B177" s="26"/>
      <c r="C177" s="27"/>
      <c r="D177" s="27"/>
      <c r="E177" s="27"/>
      <c r="F177" s="27"/>
      <c r="G177" s="27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6"/>
      <c r="U177" s="17"/>
      <c r="V177" s="17"/>
      <c r="W177" s="17"/>
      <c r="X177" s="17"/>
      <c r="Y177" s="17"/>
      <c r="Z177" s="17"/>
    </row>
    <row r="178" spans="1:26" ht="15.75" hidden="1" customHeight="1" x14ac:dyDescent="0.25">
      <c r="A178" s="26"/>
      <c r="B178" s="26"/>
      <c r="C178" s="27"/>
      <c r="D178" s="27"/>
      <c r="E178" s="27"/>
      <c r="F178" s="27"/>
      <c r="G178" s="27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6"/>
      <c r="U178" s="17"/>
      <c r="V178" s="17"/>
      <c r="W178" s="17"/>
      <c r="X178" s="17"/>
      <c r="Y178" s="17"/>
      <c r="Z178" s="17"/>
    </row>
    <row r="179" spans="1:26" ht="15.75" hidden="1" customHeight="1" x14ac:dyDescent="0.25">
      <c r="A179" s="26"/>
      <c r="B179" s="26"/>
      <c r="C179" s="27"/>
      <c r="D179" s="27"/>
      <c r="E179" s="27"/>
      <c r="F179" s="27"/>
      <c r="G179" s="27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6"/>
      <c r="U179" s="17"/>
      <c r="V179" s="17"/>
      <c r="W179" s="17"/>
      <c r="X179" s="17"/>
      <c r="Y179" s="17"/>
      <c r="Z179" s="17"/>
    </row>
    <row r="180" spans="1:26" ht="15.75" hidden="1" customHeight="1" x14ac:dyDescent="0.25">
      <c r="A180" s="26"/>
      <c r="B180" s="26"/>
      <c r="C180" s="27"/>
      <c r="D180" s="27"/>
      <c r="E180" s="27"/>
      <c r="F180" s="27"/>
      <c r="G180" s="27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  <c r="U180" s="17"/>
      <c r="V180" s="17"/>
      <c r="W180" s="17"/>
      <c r="X180" s="17"/>
      <c r="Y180" s="17"/>
      <c r="Z180" s="17"/>
    </row>
    <row r="181" spans="1:26" ht="15.75" hidden="1" customHeight="1" x14ac:dyDescent="0.25">
      <c r="A181" s="26"/>
      <c r="B181" s="26"/>
      <c r="C181" s="27"/>
      <c r="D181" s="27"/>
      <c r="E181" s="27"/>
      <c r="F181" s="27"/>
      <c r="G181" s="27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6"/>
      <c r="U181" s="17"/>
      <c r="V181" s="17"/>
      <c r="W181" s="17"/>
      <c r="X181" s="17"/>
      <c r="Y181" s="17"/>
      <c r="Z181" s="17"/>
    </row>
    <row r="182" spans="1:26" ht="15.75" hidden="1" customHeight="1" x14ac:dyDescent="0.25">
      <c r="A182" s="26"/>
      <c r="B182" s="26"/>
      <c r="C182" s="27"/>
      <c r="D182" s="27"/>
      <c r="E182" s="27"/>
      <c r="F182" s="27"/>
      <c r="G182" s="27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6"/>
      <c r="U182" s="17"/>
      <c r="V182" s="17"/>
      <c r="W182" s="17"/>
      <c r="X182" s="17"/>
      <c r="Y182" s="17"/>
      <c r="Z182" s="17"/>
    </row>
    <row r="183" spans="1:26" ht="15.75" hidden="1" customHeight="1" x14ac:dyDescent="0.25">
      <c r="A183" s="26"/>
      <c r="B183" s="26"/>
      <c r="C183" s="27"/>
      <c r="D183" s="27"/>
      <c r="E183" s="27"/>
      <c r="F183" s="27"/>
      <c r="G183" s="27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6"/>
      <c r="U183" s="17"/>
      <c r="V183" s="17"/>
      <c r="W183" s="17"/>
      <c r="X183" s="17"/>
      <c r="Y183" s="17"/>
      <c r="Z183" s="17"/>
    </row>
    <row r="184" spans="1:26" ht="15.75" hidden="1" customHeight="1" x14ac:dyDescent="0.25">
      <c r="A184" s="26"/>
      <c r="B184" s="26"/>
      <c r="C184" s="27"/>
      <c r="D184" s="27"/>
      <c r="E184" s="27"/>
      <c r="F184" s="27"/>
      <c r="G184" s="27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6"/>
      <c r="U184" s="17"/>
      <c r="V184" s="17"/>
      <c r="W184" s="17"/>
      <c r="X184" s="17"/>
      <c r="Y184" s="17"/>
      <c r="Z184" s="17"/>
    </row>
    <row r="185" spans="1:26" ht="15.75" hidden="1" customHeight="1" x14ac:dyDescent="0.25">
      <c r="A185" s="26"/>
      <c r="B185" s="26"/>
      <c r="C185" s="27"/>
      <c r="D185" s="27"/>
      <c r="E185" s="27"/>
      <c r="F185" s="27"/>
      <c r="G185" s="27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6"/>
      <c r="U185" s="17"/>
      <c r="V185" s="17"/>
      <c r="W185" s="17"/>
      <c r="X185" s="17"/>
      <c r="Y185" s="17"/>
      <c r="Z185" s="17"/>
    </row>
    <row r="186" spans="1:26" ht="15.75" hidden="1" customHeight="1" x14ac:dyDescent="0.25">
      <c r="A186" s="26"/>
      <c r="B186" s="26"/>
      <c r="C186" s="27"/>
      <c r="D186" s="27"/>
      <c r="E186" s="27"/>
      <c r="F186" s="27"/>
      <c r="G186" s="27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6"/>
      <c r="U186" s="17"/>
      <c r="V186" s="17"/>
      <c r="W186" s="17"/>
      <c r="X186" s="17"/>
      <c r="Y186" s="17"/>
      <c r="Z186" s="17"/>
    </row>
    <row r="187" spans="1:26" ht="15.75" hidden="1" customHeight="1" x14ac:dyDescent="0.25">
      <c r="A187" s="26"/>
      <c r="B187" s="26"/>
      <c r="C187" s="27"/>
      <c r="D187" s="27"/>
      <c r="E187" s="27"/>
      <c r="F187" s="27"/>
      <c r="G187" s="27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6"/>
      <c r="U187" s="17"/>
      <c r="V187" s="17"/>
      <c r="W187" s="17"/>
      <c r="X187" s="17"/>
      <c r="Y187" s="17"/>
      <c r="Z187" s="17"/>
    </row>
    <row r="188" spans="1:26" ht="15.75" hidden="1" customHeight="1" x14ac:dyDescent="0.25">
      <c r="A188" s="26"/>
      <c r="B188" s="26"/>
      <c r="C188" s="27"/>
      <c r="D188" s="27"/>
      <c r="E188" s="27"/>
      <c r="F188" s="27"/>
      <c r="G188" s="27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6"/>
      <c r="U188" s="17"/>
      <c r="V188" s="17"/>
      <c r="W188" s="17"/>
      <c r="X188" s="17"/>
      <c r="Y188" s="17"/>
      <c r="Z188" s="17"/>
    </row>
    <row r="189" spans="1:26" ht="15.75" hidden="1" customHeight="1" x14ac:dyDescent="0.25">
      <c r="A189" s="26"/>
      <c r="B189" s="26"/>
      <c r="C189" s="27"/>
      <c r="D189" s="27"/>
      <c r="E189" s="27"/>
      <c r="F189" s="27"/>
      <c r="G189" s="27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6"/>
      <c r="U189" s="17"/>
      <c r="V189" s="17"/>
      <c r="W189" s="17"/>
      <c r="X189" s="17"/>
      <c r="Y189" s="17"/>
      <c r="Z189" s="17"/>
    </row>
    <row r="190" spans="1:26" ht="15.75" hidden="1" customHeight="1" x14ac:dyDescent="0.25">
      <c r="A190" s="26"/>
      <c r="B190" s="26"/>
      <c r="C190" s="27"/>
      <c r="D190" s="27"/>
      <c r="E190" s="27"/>
      <c r="F190" s="27"/>
      <c r="G190" s="27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6"/>
      <c r="U190" s="17"/>
      <c r="V190" s="17"/>
      <c r="W190" s="17"/>
      <c r="X190" s="17"/>
      <c r="Y190" s="17"/>
      <c r="Z190" s="17"/>
    </row>
    <row r="191" spans="1:26" ht="15.75" hidden="1" customHeight="1" x14ac:dyDescent="0.25">
      <c r="A191" s="26"/>
      <c r="B191" s="26"/>
      <c r="C191" s="27"/>
      <c r="D191" s="27"/>
      <c r="E191" s="27"/>
      <c r="F191" s="27"/>
      <c r="G191" s="27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6"/>
      <c r="U191" s="17"/>
      <c r="V191" s="17"/>
      <c r="W191" s="17"/>
      <c r="X191" s="17"/>
      <c r="Y191" s="17"/>
      <c r="Z191" s="17"/>
    </row>
    <row r="192" spans="1:26" ht="15.75" hidden="1" customHeight="1" x14ac:dyDescent="0.25">
      <c r="A192" s="26"/>
      <c r="B192" s="26"/>
      <c r="C192" s="27"/>
      <c r="D192" s="27"/>
      <c r="E192" s="27"/>
      <c r="F192" s="27"/>
      <c r="G192" s="27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6"/>
      <c r="U192" s="17"/>
      <c r="V192" s="17"/>
      <c r="W192" s="17"/>
      <c r="X192" s="17"/>
      <c r="Y192" s="17"/>
      <c r="Z192" s="17"/>
    </row>
    <row r="193" spans="1:26" ht="15.75" hidden="1" customHeight="1" x14ac:dyDescent="0.25">
      <c r="A193" s="26"/>
      <c r="B193" s="26"/>
      <c r="C193" s="27"/>
      <c r="D193" s="27"/>
      <c r="E193" s="27"/>
      <c r="F193" s="27"/>
      <c r="G193" s="27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6"/>
      <c r="U193" s="17"/>
      <c r="V193" s="17"/>
      <c r="W193" s="17"/>
      <c r="X193" s="17"/>
      <c r="Y193" s="17"/>
      <c r="Z193" s="17"/>
    </row>
    <row r="194" spans="1:26" ht="15.75" hidden="1" customHeight="1" x14ac:dyDescent="0.25">
      <c r="A194" s="26"/>
      <c r="B194" s="26"/>
      <c r="C194" s="27"/>
      <c r="D194" s="27"/>
      <c r="E194" s="27"/>
      <c r="F194" s="27"/>
      <c r="G194" s="27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6"/>
      <c r="U194" s="17"/>
      <c r="V194" s="17"/>
      <c r="W194" s="17"/>
      <c r="X194" s="17"/>
      <c r="Y194" s="17"/>
      <c r="Z194" s="17"/>
    </row>
    <row r="195" spans="1:26" ht="15.75" hidden="1" customHeight="1" x14ac:dyDescent="0.25">
      <c r="A195" s="26"/>
      <c r="B195" s="26"/>
      <c r="C195" s="27"/>
      <c r="D195" s="27"/>
      <c r="E195" s="27"/>
      <c r="F195" s="27"/>
      <c r="G195" s="27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6"/>
      <c r="U195" s="17"/>
      <c r="V195" s="17"/>
      <c r="W195" s="17"/>
      <c r="X195" s="17"/>
      <c r="Y195" s="17"/>
      <c r="Z195" s="17"/>
    </row>
    <row r="196" spans="1:26" ht="15.75" hidden="1" customHeight="1" x14ac:dyDescent="0.25">
      <c r="A196" s="26"/>
      <c r="B196" s="26"/>
      <c r="C196" s="27"/>
      <c r="D196" s="27"/>
      <c r="E196" s="27"/>
      <c r="F196" s="27"/>
      <c r="G196" s="27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6"/>
      <c r="U196" s="17"/>
      <c r="V196" s="17"/>
      <c r="W196" s="17"/>
      <c r="X196" s="17"/>
      <c r="Y196" s="17"/>
      <c r="Z196" s="17"/>
    </row>
    <row r="197" spans="1:26" ht="15.75" hidden="1" customHeight="1" x14ac:dyDescent="0.25">
      <c r="A197" s="26"/>
      <c r="B197" s="26"/>
      <c r="C197" s="27"/>
      <c r="D197" s="27"/>
      <c r="E197" s="27"/>
      <c r="F197" s="27"/>
      <c r="G197" s="27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6"/>
      <c r="U197" s="17"/>
      <c r="V197" s="17"/>
      <c r="W197" s="17"/>
      <c r="X197" s="17"/>
      <c r="Y197" s="17"/>
      <c r="Z197" s="17"/>
    </row>
    <row r="198" spans="1:26" ht="15.75" hidden="1" customHeight="1" x14ac:dyDescent="0.25">
      <c r="A198" s="26"/>
      <c r="B198" s="26"/>
      <c r="C198" s="27"/>
      <c r="D198" s="27"/>
      <c r="E198" s="27"/>
      <c r="F198" s="27"/>
      <c r="G198" s="27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6"/>
      <c r="U198" s="17"/>
      <c r="V198" s="17"/>
      <c r="W198" s="17"/>
      <c r="X198" s="17"/>
      <c r="Y198" s="17"/>
      <c r="Z198" s="17"/>
    </row>
    <row r="199" spans="1:26" ht="15.75" hidden="1" customHeight="1" x14ac:dyDescent="0.25">
      <c r="A199" s="26"/>
      <c r="B199" s="26"/>
      <c r="C199" s="27"/>
      <c r="D199" s="27"/>
      <c r="E199" s="27"/>
      <c r="F199" s="27"/>
      <c r="G199" s="27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6"/>
      <c r="U199" s="17"/>
      <c r="V199" s="17"/>
      <c r="W199" s="17"/>
      <c r="X199" s="17"/>
      <c r="Y199" s="17"/>
      <c r="Z199" s="17"/>
    </row>
    <row r="200" spans="1:26" ht="15.75" hidden="1" customHeight="1" x14ac:dyDescent="0.25">
      <c r="A200" s="26"/>
      <c r="B200" s="26"/>
      <c r="C200" s="27"/>
      <c r="D200" s="27"/>
      <c r="E200" s="27"/>
      <c r="F200" s="27"/>
      <c r="G200" s="27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6"/>
      <c r="U200" s="17"/>
      <c r="V200" s="17"/>
      <c r="W200" s="17"/>
      <c r="X200" s="17"/>
      <c r="Y200" s="17"/>
      <c r="Z200" s="17"/>
    </row>
    <row r="201" spans="1:26" ht="15.75" hidden="1" customHeight="1" x14ac:dyDescent="0.25">
      <c r="A201" s="26"/>
      <c r="B201" s="26"/>
      <c r="C201" s="27"/>
      <c r="D201" s="27"/>
      <c r="E201" s="27"/>
      <c r="F201" s="27"/>
      <c r="G201" s="27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6"/>
      <c r="U201" s="17"/>
      <c r="V201" s="17"/>
      <c r="W201" s="17"/>
      <c r="X201" s="17"/>
      <c r="Y201" s="17"/>
      <c r="Z201" s="17"/>
    </row>
    <row r="202" spans="1:26" ht="15.75" hidden="1" customHeight="1" x14ac:dyDescent="0.25">
      <c r="A202" s="26"/>
      <c r="B202" s="26"/>
      <c r="C202" s="27"/>
      <c r="D202" s="27"/>
      <c r="E202" s="27"/>
      <c r="F202" s="27"/>
      <c r="G202" s="27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6"/>
      <c r="U202" s="17"/>
      <c r="V202" s="17"/>
      <c r="W202" s="17"/>
      <c r="X202" s="17"/>
      <c r="Y202" s="17"/>
      <c r="Z202" s="17"/>
    </row>
    <row r="203" spans="1:26" ht="15.75" hidden="1" customHeight="1" x14ac:dyDescent="0.25">
      <c r="A203" s="26"/>
      <c r="B203" s="26"/>
      <c r="C203" s="27"/>
      <c r="D203" s="27"/>
      <c r="E203" s="27"/>
      <c r="F203" s="27"/>
      <c r="G203" s="27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6"/>
      <c r="U203" s="17"/>
      <c r="V203" s="17"/>
      <c r="W203" s="17"/>
      <c r="X203" s="17"/>
      <c r="Y203" s="17"/>
      <c r="Z203" s="17"/>
    </row>
    <row r="204" spans="1:26" ht="15.75" hidden="1" customHeight="1" x14ac:dyDescent="0.25">
      <c r="A204" s="26"/>
      <c r="B204" s="26"/>
      <c r="C204" s="27"/>
      <c r="D204" s="27"/>
      <c r="E204" s="27"/>
      <c r="F204" s="27"/>
      <c r="G204" s="27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6"/>
      <c r="U204" s="17"/>
      <c r="V204" s="17"/>
      <c r="W204" s="17"/>
      <c r="X204" s="17"/>
      <c r="Y204" s="17"/>
      <c r="Z204" s="17"/>
    </row>
    <row r="205" spans="1:26" ht="15.75" hidden="1" customHeight="1" x14ac:dyDescent="0.25">
      <c r="A205" s="26"/>
      <c r="B205" s="26"/>
      <c r="C205" s="27"/>
      <c r="D205" s="27"/>
      <c r="E205" s="27"/>
      <c r="F205" s="27"/>
      <c r="G205" s="27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6"/>
      <c r="U205" s="17"/>
      <c r="V205" s="17"/>
      <c r="W205" s="17"/>
      <c r="X205" s="17"/>
      <c r="Y205" s="17"/>
      <c r="Z205" s="17"/>
    </row>
    <row r="206" spans="1:26" ht="15.75" hidden="1" customHeight="1" x14ac:dyDescent="0.25">
      <c r="A206" s="26"/>
      <c r="B206" s="26"/>
      <c r="C206" s="27"/>
      <c r="D206" s="27"/>
      <c r="E206" s="27"/>
      <c r="F206" s="27"/>
      <c r="G206" s="27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6"/>
      <c r="U206" s="17"/>
      <c r="V206" s="17"/>
      <c r="W206" s="17"/>
      <c r="X206" s="17"/>
      <c r="Y206" s="17"/>
      <c r="Z206" s="17"/>
    </row>
    <row r="207" spans="1:26" ht="15.75" hidden="1" customHeight="1" x14ac:dyDescent="0.25">
      <c r="A207" s="26"/>
      <c r="B207" s="26"/>
      <c r="C207" s="27"/>
      <c r="D207" s="27"/>
      <c r="E207" s="27"/>
      <c r="F207" s="27"/>
      <c r="G207" s="27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6"/>
      <c r="U207" s="17"/>
      <c r="V207" s="17"/>
      <c r="W207" s="17"/>
      <c r="X207" s="17"/>
      <c r="Y207" s="17"/>
      <c r="Z207" s="17"/>
    </row>
    <row r="208" spans="1:26" ht="15.75" hidden="1" customHeight="1" x14ac:dyDescent="0.25">
      <c r="A208" s="26"/>
      <c r="B208" s="26"/>
      <c r="C208" s="27"/>
      <c r="D208" s="27"/>
      <c r="E208" s="27"/>
      <c r="F208" s="27"/>
      <c r="G208" s="27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6"/>
      <c r="U208" s="17"/>
      <c r="V208" s="17"/>
      <c r="W208" s="17"/>
      <c r="X208" s="17"/>
      <c r="Y208" s="17"/>
      <c r="Z208" s="17"/>
    </row>
    <row r="209" spans="1:26" ht="15.75" hidden="1" customHeight="1" x14ac:dyDescent="0.25">
      <c r="A209" s="26"/>
      <c r="B209" s="26"/>
      <c r="C209" s="27"/>
      <c r="D209" s="27"/>
      <c r="E209" s="27"/>
      <c r="F209" s="27"/>
      <c r="G209" s="27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  <c r="U209" s="17"/>
      <c r="V209" s="17"/>
      <c r="W209" s="17"/>
      <c r="X209" s="17"/>
      <c r="Y209" s="17"/>
      <c r="Z209" s="17"/>
    </row>
    <row r="210" spans="1:26" ht="15.75" hidden="1" customHeight="1" x14ac:dyDescent="0.25">
      <c r="A210" s="26"/>
      <c r="B210" s="26"/>
      <c r="C210" s="27"/>
      <c r="D210" s="27"/>
      <c r="E210" s="27"/>
      <c r="F210" s="27"/>
      <c r="G210" s="27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6"/>
      <c r="U210" s="17"/>
      <c r="V210" s="17"/>
      <c r="W210" s="17"/>
      <c r="X210" s="17"/>
      <c r="Y210" s="17"/>
      <c r="Z210" s="17"/>
    </row>
    <row r="211" spans="1:26" ht="15.75" hidden="1" customHeight="1" x14ac:dyDescent="0.25">
      <c r="A211" s="26"/>
      <c r="B211" s="26"/>
      <c r="C211" s="27"/>
      <c r="D211" s="27"/>
      <c r="E211" s="27"/>
      <c r="F211" s="27"/>
      <c r="G211" s="27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6"/>
      <c r="U211" s="17"/>
      <c r="V211" s="17"/>
      <c r="W211" s="17"/>
      <c r="X211" s="17"/>
      <c r="Y211" s="17"/>
      <c r="Z211" s="17"/>
    </row>
    <row r="212" spans="1:26" ht="15.75" hidden="1" customHeight="1" x14ac:dyDescent="0.25">
      <c r="A212" s="26"/>
      <c r="B212" s="26"/>
      <c r="C212" s="27"/>
      <c r="D212" s="27"/>
      <c r="E212" s="27"/>
      <c r="F212" s="27"/>
      <c r="G212" s="27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6"/>
      <c r="U212" s="17"/>
      <c r="V212" s="17"/>
      <c r="W212" s="17"/>
      <c r="X212" s="17"/>
      <c r="Y212" s="17"/>
      <c r="Z212" s="17"/>
    </row>
    <row r="213" spans="1:26" ht="15.75" hidden="1" customHeight="1" x14ac:dyDescent="0.25">
      <c r="A213" s="26"/>
      <c r="B213" s="26"/>
      <c r="C213" s="27"/>
      <c r="D213" s="27"/>
      <c r="E213" s="27"/>
      <c r="F213" s="27"/>
      <c r="G213" s="27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6"/>
      <c r="U213" s="17"/>
      <c r="V213" s="17"/>
      <c r="W213" s="17"/>
      <c r="X213" s="17"/>
      <c r="Y213" s="17"/>
      <c r="Z213" s="17"/>
    </row>
    <row r="214" spans="1:26" ht="15.75" hidden="1" customHeight="1" x14ac:dyDescent="0.25">
      <c r="A214" s="26"/>
      <c r="B214" s="26"/>
      <c r="C214" s="27"/>
      <c r="D214" s="27"/>
      <c r="E214" s="27"/>
      <c r="F214" s="27"/>
      <c r="G214" s="27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6"/>
      <c r="U214" s="17"/>
      <c r="V214" s="17"/>
      <c r="W214" s="17"/>
      <c r="X214" s="17"/>
      <c r="Y214" s="17"/>
      <c r="Z214" s="17"/>
    </row>
    <row r="215" spans="1:26" ht="15.75" hidden="1" customHeight="1" x14ac:dyDescent="0.25">
      <c r="A215" s="26"/>
      <c r="B215" s="26"/>
      <c r="C215" s="27"/>
      <c r="D215" s="27"/>
      <c r="E215" s="27"/>
      <c r="F215" s="27"/>
      <c r="G215" s="27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6"/>
      <c r="U215" s="17"/>
      <c r="V215" s="17"/>
      <c r="W215" s="17"/>
      <c r="X215" s="17"/>
      <c r="Y215" s="17"/>
      <c r="Z215" s="17"/>
    </row>
    <row r="216" spans="1:26" ht="15.75" hidden="1" customHeight="1" x14ac:dyDescent="0.25">
      <c r="A216" s="26"/>
      <c r="B216" s="26"/>
      <c r="C216" s="27"/>
      <c r="D216" s="27"/>
      <c r="E216" s="27"/>
      <c r="F216" s="27"/>
      <c r="G216" s="27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6"/>
      <c r="U216" s="17"/>
      <c r="V216" s="17"/>
      <c r="W216" s="17"/>
      <c r="X216" s="17"/>
      <c r="Y216" s="17"/>
      <c r="Z216" s="17"/>
    </row>
    <row r="217" spans="1:26" ht="15.75" hidden="1" customHeight="1" x14ac:dyDescent="0.25">
      <c r="A217" s="26"/>
      <c r="B217" s="26"/>
      <c r="C217" s="27"/>
      <c r="D217" s="27"/>
      <c r="E217" s="27"/>
      <c r="F217" s="27"/>
      <c r="G217" s="27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6"/>
      <c r="U217" s="17"/>
      <c r="V217" s="17"/>
      <c r="W217" s="17"/>
      <c r="X217" s="17"/>
      <c r="Y217" s="17"/>
      <c r="Z217" s="17"/>
    </row>
    <row r="218" spans="1:26" ht="15.75" hidden="1" customHeight="1" x14ac:dyDescent="0.25">
      <c r="A218" s="26"/>
      <c r="B218" s="26"/>
      <c r="C218" s="27"/>
      <c r="D218" s="27"/>
      <c r="E218" s="27"/>
      <c r="F218" s="27"/>
      <c r="G218" s="27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6"/>
      <c r="U218" s="17"/>
      <c r="V218" s="17"/>
      <c r="W218" s="17"/>
      <c r="X218" s="17"/>
      <c r="Y218" s="17"/>
      <c r="Z218" s="17"/>
    </row>
    <row r="219" spans="1:26" ht="15.75" hidden="1" customHeight="1" x14ac:dyDescent="0.25">
      <c r="A219" s="26"/>
      <c r="B219" s="26"/>
      <c r="C219" s="27"/>
      <c r="D219" s="27"/>
      <c r="E219" s="27"/>
      <c r="F219" s="27"/>
      <c r="G219" s="27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6"/>
      <c r="U219" s="17"/>
      <c r="V219" s="17"/>
      <c r="W219" s="17"/>
      <c r="X219" s="17"/>
      <c r="Y219" s="17"/>
      <c r="Z219" s="17"/>
    </row>
    <row r="220" spans="1:26" ht="15.75" hidden="1" customHeight="1" x14ac:dyDescent="0.25">
      <c r="A220" s="26"/>
      <c r="B220" s="26"/>
      <c r="C220" s="27"/>
      <c r="D220" s="27"/>
      <c r="E220" s="27"/>
      <c r="F220" s="27"/>
      <c r="G220" s="27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6"/>
      <c r="U220" s="17"/>
      <c r="V220" s="17"/>
      <c r="W220" s="17"/>
      <c r="X220" s="17"/>
      <c r="Y220" s="17"/>
      <c r="Z220" s="17"/>
    </row>
    <row r="221" spans="1:26" ht="15.75" hidden="1" customHeight="1" x14ac:dyDescent="0.25">
      <c r="A221" s="26"/>
      <c r="B221" s="26"/>
      <c r="C221" s="27"/>
      <c r="D221" s="27"/>
      <c r="E221" s="27"/>
      <c r="F221" s="27"/>
      <c r="G221" s="27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6"/>
      <c r="U221" s="17"/>
      <c r="V221" s="17"/>
      <c r="W221" s="17"/>
      <c r="X221" s="17"/>
      <c r="Y221" s="17"/>
      <c r="Z221" s="17"/>
    </row>
    <row r="222" spans="1:26" ht="15.75" hidden="1" customHeight="1" x14ac:dyDescent="0.25">
      <c r="A222" s="26"/>
      <c r="B222" s="26"/>
      <c r="C222" s="27"/>
      <c r="D222" s="27"/>
      <c r="E222" s="27"/>
      <c r="F222" s="27"/>
      <c r="G222" s="27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6"/>
      <c r="U222" s="17"/>
      <c r="V222" s="17"/>
      <c r="W222" s="17"/>
      <c r="X222" s="17"/>
      <c r="Y222" s="17"/>
      <c r="Z222" s="17"/>
    </row>
    <row r="223" spans="1:26" ht="15.75" hidden="1" customHeight="1" x14ac:dyDescent="0.25">
      <c r="A223" s="26"/>
      <c r="B223" s="26"/>
      <c r="C223" s="27"/>
      <c r="D223" s="27"/>
      <c r="E223" s="27"/>
      <c r="F223" s="27"/>
      <c r="G223" s="27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6"/>
      <c r="U223" s="17"/>
      <c r="V223" s="17"/>
      <c r="W223" s="17"/>
      <c r="X223" s="17"/>
      <c r="Y223" s="17"/>
      <c r="Z223" s="17"/>
    </row>
    <row r="224" spans="1:26" ht="15.75" hidden="1" customHeight="1" x14ac:dyDescent="0.25">
      <c r="A224" s="26"/>
      <c r="B224" s="26"/>
      <c r="C224" s="27"/>
      <c r="D224" s="27"/>
      <c r="E224" s="27"/>
      <c r="F224" s="27"/>
      <c r="G224" s="27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6"/>
      <c r="U224" s="17"/>
      <c r="V224" s="17"/>
      <c r="W224" s="17"/>
      <c r="X224" s="17"/>
      <c r="Y224" s="17"/>
      <c r="Z224" s="17"/>
    </row>
    <row r="225" spans="1:26" ht="15.75" hidden="1" customHeight="1" x14ac:dyDescent="0.25">
      <c r="A225" s="26"/>
      <c r="B225" s="26"/>
      <c r="C225" s="27"/>
      <c r="D225" s="27"/>
      <c r="E225" s="27"/>
      <c r="F225" s="27"/>
      <c r="G225" s="27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6"/>
      <c r="U225" s="17"/>
      <c r="V225" s="17"/>
      <c r="W225" s="17"/>
      <c r="X225" s="17"/>
      <c r="Y225" s="17"/>
      <c r="Z225" s="17"/>
    </row>
    <row r="226" spans="1:26" ht="15.75" hidden="1" customHeight="1" x14ac:dyDescent="0.25">
      <c r="A226" s="26"/>
      <c r="B226" s="26"/>
      <c r="C226" s="27"/>
      <c r="D226" s="27"/>
      <c r="E226" s="27"/>
      <c r="F226" s="27"/>
      <c r="G226" s="27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6"/>
      <c r="U226" s="17"/>
      <c r="V226" s="17"/>
      <c r="W226" s="17"/>
      <c r="X226" s="17"/>
      <c r="Y226" s="17"/>
      <c r="Z226" s="17"/>
    </row>
    <row r="227" spans="1:26" ht="15.75" hidden="1" customHeight="1" x14ac:dyDescent="0.25">
      <c r="A227" s="26"/>
      <c r="B227" s="26"/>
      <c r="C227" s="27"/>
      <c r="D227" s="27"/>
      <c r="E227" s="27"/>
      <c r="F227" s="27"/>
      <c r="G227" s="27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6"/>
      <c r="U227" s="17"/>
      <c r="V227" s="17"/>
      <c r="W227" s="17"/>
      <c r="X227" s="17"/>
      <c r="Y227" s="17"/>
      <c r="Z227" s="17"/>
    </row>
    <row r="228" spans="1:26" ht="15.75" hidden="1" customHeight="1" x14ac:dyDescent="0.25">
      <c r="A228" s="26"/>
      <c r="B228" s="26"/>
      <c r="C228" s="27"/>
      <c r="D228" s="27"/>
      <c r="E228" s="27"/>
      <c r="F228" s="27"/>
      <c r="G228" s="27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6"/>
      <c r="U228" s="17"/>
      <c r="V228" s="17"/>
      <c r="W228" s="17"/>
      <c r="X228" s="17"/>
      <c r="Y228" s="17"/>
      <c r="Z228" s="17"/>
    </row>
    <row r="229" spans="1:26" ht="15.75" hidden="1" customHeight="1" x14ac:dyDescent="0.25">
      <c r="A229" s="26"/>
      <c r="B229" s="26"/>
      <c r="C229" s="27"/>
      <c r="D229" s="27"/>
      <c r="E229" s="27"/>
      <c r="F229" s="27"/>
      <c r="G229" s="27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6"/>
      <c r="U229" s="17"/>
      <c r="V229" s="17"/>
      <c r="W229" s="17"/>
      <c r="X229" s="17"/>
      <c r="Y229" s="17"/>
      <c r="Z229" s="17"/>
    </row>
    <row r="230" spans="1:26" ht="15.75" hidden="1" customHeight="1" x14ac:dyDescent="0.25">
      <c r="A230" s="26"/>
      <c r="B230" s="26"/>
      <c r="C230" s="27"/>
      <c r="D230" s="27"/>
      <c r="E230" s="27"/>
      <c r="F230" s="27"/>
      <c r="G230" s="27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6"/>
      <c r="U230" s="17"/>
      <c r="V230" s="17"/>
      <c r="W230" s="17"/>
      <c r="X230" s="17"/>
      <c r="Y230" s="17"/>
      <c r="Z230" s="17"/>
    </row>
    <row r="231" spans="1:26" ht="15.75" hidden="1" customHeight="1" x14ac:dyDescent="0.25">
      <c r="A231" s="26"/>
      <c r="B231" s="26"/>
      <c r="C231" s="27"/>
      <c r="D231" s="27"/>
      <c r="E231" s="27"/>
      <c r="F231" s="27"/>
      <c r="G231" s="27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6"/>
      <c r="U231" s="17"/>
      <c r="V231" s="17"/>
      <c r="W231" s="17"/>
      <c r="X231" s="17"/>
      <c r="Y231" s="17"/>
      <c r="Z231" s="17"/>
    </row>
    <row r="232" spans="1:26" ht="15.75" hidden="1" customHeight="1" x14ac:dyDescent="0.25">
      <c r="A232" s="26"/>
      <c r="B232" s="26"/>
      <c r="C232" s="27"/>
      <c r="D232" s="27"/>
      <c r="E232" s="27"/>
      <c r="F232" s="27"/>
      <c r="G232" s="27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6"/>
      <c r="U232" s="17"/>
      <c r="V232" s="17"/>
      <c r="W232" s="17"/>
      <c r="X232" s="17"/>
      <c r="Y232" s="17"/>
      <c r="Z232" s="17"/>
    </row>
    <row r="233" spans="1:26" ht="15.75" hidden="1" customHeight="1" x14ac:dyDescent="0.25">
      <c r="A233" s="26"/>
      <c r="B233" s="26"/>
      <c r="C233" s="27"/>
      <c r="D233" s="27"/>
      <c r="E233" s="27"/>
      <c r="F233" s="27"/>
      <c r="G233" s="27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6"/>
      <c r="U233" s="17"/>
      <c r="V233" s="17"/>
      <c r="W233" s="17"/>
      <c r="X233" s="17"/>
      <c r="Y233" s="17"/>
      <c r="Z233" s="17"/>
    </row>
    <row r="234" spans="1:26" ht="15.75" hidden="1" customHeight="1" x14ac:dyDescent="0.25">
      <c r="A234" s="26"/>
      <c r="B234" s="26"/>
      <c r="C234" s="27"/>
      <c r="D234" s="27"/>
      <c r="E234" s="27"/>
      <c r="F234" s="27"/>
      <c r="G234" s="27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6"/>
      <c r="U234" s="17"/>
      <c r="V234" s="17"/>
      <c r="W234" s="17"/>
      <c r="X234" s="17"/>
      <c r="Y234" s="17"/>
      <c r="Z234" s="17"/>
    </row>
    <row r="235" spans="1:26" ht="15.75" hidden="1" customHeight="1" x14ac:dyDescent="0.25">
      <c r="A235" s="26"/>
      <c r="B235" s="26"/>
      <c r="C235" s="27"/>
      <c r="D235" s="27"/>
      <c r="E235" s="27"/>
      <c r="F235" s="27"/>
      <c r="G235" s="27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6"/>
      <c r="U235" s="17"/>
      <c r="V235" s="17"/>
      <c r="W235" s="17"/>
      <c r="X235" s="17"/>
      <c r="Y235" s="17"/>
      <c r="Z235" s="17"/>
    </row>
    <row r="236" spans="1:26" ht="15.75" hidden="1" customHeight="1" x14ac:dyDescent="0.25">
      <c r="A236" s="26"/>
      <c r="B236" s="26"/>
      <c r="C236" s="27"/>
      <c r="D236" s="27"/>
      <c r="E236" s="27"/>
      <c r="F236" s="27"/>
      <c r="G236" s="27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6"/>
      <c r="U236" s="17"/>
      <c r="V236" s="17"/>
      <c r="W236" s="17"/>
      <c r="X236" s="17"/>
      <c r="Y236" s="17"/>
      <c r="Z236" s="17"/>
    </row>
    <row r="237" spans="1:26" ht="15.75" hidden="1" customHeight="1" x14ac:dyDescent="0.25">
      <c r="A237" s="26"/>
      <c r="B237" s="26"/>
      <c r="C237" s="27"/>
      <c r="D237" s="27"/>
      <c r="E237" s="27"/>
      <c r="F237" s="27"/>
      <c r="G237" s="27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  <c r="U237" s="17"/>
      <c r="V237" s="17"/>
      <c r="W237" s="17"/>
      <c r="X237" s="17"/>
      <c r="Y237" s="17"/>
      <c r="Z237" s="17"/>
    </row>
    <row r="238" spans="1:26" ht="15.75" hidden="1" customHeight="1" x14ac:dyDescent="0.25">
      <c r="A238" s="26"/>
      <c r="B238" s="26"/>
      <c r="C238" s="27"/>
      <c r="D238" s="27"/>
      <c r="E238" s="27"/>
      <c r="F238" s="27"/>
      <c r="G238" s="27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6"/>
      <c r="U238" s="17"/>
      <c r="V238" s="17"/>
      <c r="W238" s="17"/>
      <c r="X238" s="17"/>
      <c r="Y238" s="17"/>
      <c r="Z238" s="17"/>
    </row>
    <row r="239" spans="1:26" ht="15.75" hidden="1" customHeight="1" x14ac:dyDescent="0.25">
      <c r="A239" s="26"/>
      <c r="B239" s="26"/>
      <c r="C239" s="27"/>
      <c r="D239" s="27"/>
      <c r="E239" s="27"/>
      <c r="F239" s="27"/>
      <c r="G239" s="27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6"/>
      <c r="U239" s="17"/>
      <c r="V239" s="17"/>
      <c r="W239" s="17"/>
      <c r="X239" s="17"/>
      <c r="Y239" s="17"/>
      <c r="Z239" s="17"/>
    </row>
    <row r="240" spans="1:26" ht="15.75" hidden="1" customHeight="1" x14ac:dyDescent="0.25">
      <c r="A240" s="26"/>
      <c r="B240" s="26"/>
      <c r="C240" s="27"/>
      <c r="D240" s="27"/>
      <c r="E240" s="27"/>
      <c r="F240" s="27"/>
      <c r="G240" s="27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6"/>
      <c r="U240" s="17"/>
      <c r="V240" s="17"/>
      <c r="W240" s="17"/>
      <c r="X240" s="17"/>
      <c r="Y240" s="17"/>
      <c r="Z240" s="17"/>
    </row>
    <row r="241" spans="1:26" ht="15.75" hidden="1" customHeight="1" x14ac:dyDescent="0.25">
      <c r="A241" s="26"/>
      <c r="B241" s="26"/>
      <c r="C241" s="27"/>
      <c r="D241" s="27"/>
      <c r="E241" s="27"/>
      <c r="F241" s="27"/>
      <c r="G241" s="27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6"/>
      <c r="U241" s="17"/>
      <c r="V241" s="17"/>
      <c r="W241" s="17"/>
      <c r="X241" s="17"/>
      <c r="Y241" s="17"/>
      <c r="Z241" s="17"/>
    </row>
    <row r="242" spans="1:26" ht="15.75" hidden="1" customHeight="1" x14ac:dyDescent="0.25">
      <c r="A242" s="26"/>
      <c r="B242" s="26"/>
      <c r="C242" s="27"/>
      <c r="D242" s="27"/>
      <c r="E242" s="27"/>
      <c r="F242" s="27"/>
      <c r="G242" s="27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6"/>
      <c r="U242" s="17"/>
      <c r="V242" s="17"/>
      <c r="W242" s="17"/>
      <c r="X242" s="17"/>
      <c r="Y242" s="17"/>
      <c r="Z242" s="17"/>
    </row>
    <row r="243" spans="1:26" ht="15.75" hidden="1" customHeight="1" x14ac:dyDescent="0.25">
      <c r="A243" s="26"/>
      <c r="B243" s="26"/>
      <c r="C243" s="27"/>
      <c r="D243" s="27"/>
      <c r="E243" s="27"/>
      <c r="F243" s="27"/>
      <c r="G243" s="27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6"/>
      <c r="U243" s="17"/>
      <c r="V243" s="17"/>
      <c r="W243" s="17"/>
      <c r="X243" s="17"/>
      <c r="Y243" s="17"/>
      <c r="Z243" s="17"/>
    </row>
    <row r="244" spans="1:26" ht="15.75" hidden="1" customHeight="1" x14ac:dyDescent="0.25">
      <c r="A244" s="26"/>
      <c r="B244" s="26"/>
      <c r="C244" s="27"/>
      <c r="D244" s="27"/>
      <c r="E244" s="27"/>
      <c r="F244" s="27"/>
      <c r="G244" s="27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6"/>
      <c r="U244" s="17"/>
      <c r="V244" s="17"/>
      <c r="W244" s="17"/>
      <c r="X244" s="17"/>
      <c r="Y244" s="17"/>
      <c r="Z244" s="17"/>
    </row>
    <row r="245" spans="1:26" ht="15.75" hidden="1" customHeight="1" x14ac:dyDescent="0.25">
      <c r="A245" s="26"/>
      <c r="B245" s="26"/>
      <c r="C245" s="27"/>
      <c r="D245" s="27"/>
      <c r="E245" s="27"/>
      <c r="F245" s="27"/>
      <c r="G245" s="27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6"/>
      <c r="U245" s="17"/>
      <c r="V245" s="17"/>
      <c r="W245" s="17"/>
      <c r="X245" s="17"/>
      <c r="Y245" s="17"/>
      <c r="Z245" s="17"/>
    </row>
    <row r="246" spans="1:26" ht="15.75" hidden="1" customHeight="1" x14ac:dyDescent="0.25">
      <c r="A246" s="26"/>
      <c r="B246" s="26"/>
      <c r="C246" s="27"/>
      <c r="D246" s="27"/>
      <c r="E246" s="27"/>
      <c r="F246" s="27"/>
      <c r="G246" s="27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6"/>
      <c r="U246" s="17"/>
      <c r="V246" s="17"/>
      <c r="W246" s="17"/>
      <c r="X246" s="17"/>
      <c r="Y246" s="17"/>
      <c r="Z246" s="17"/>
    </row>
    <row r="247" spans="1:26" ht="15.75" hidden="1" customHeight="1" x14ac:dyDescent="0.25">
      <c r="A247" s="26"/>
      <c r="B247" s="26"/>
      <c r="C247" s="27"/>
      <c r="D247" s="27"/>
      <c r="E247" s="27"/>
      <c r="F247" s="27"/>
      <c r="G247" s="27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6"/>
      <c r="U247" s="17"/>
      <c r="V247" s="17"/>
      <c r="W247" s="17"/>
      <c r="X247" s="17"/>
      <c r="Y247" s="17"/>
      <c r="Z247" s="17"/>
    </row>
    <row r="248" spans="1:26" ht="15.75" hidden="1" customHeight="1" x14ac:dyDescent="0.25">
      <c r="A248" s="26"/>
      <c r="B248" s="26"/>
      <c r="C248" s="27"/>
      <c r="D248" s="27"/>
      <c r="E248" s="27"/>
      <c r="F248" s="27"/>
      <c r="G248" s="27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6"/>
      <c r="U248" s="17"/>
      <c r="V248" s="17"/>
      <c r="W248" s="17"/>
      <c r="X248" s="17"/>
      <c r="Y248" s="17"/>
      <c r="Z248" s="17"/>
    </row>
    <row r="249" spans="1:26" ht="15.75" hidden="1" customHeight="1" x14ac:dyDescent="0.25">
      <c r="A249" s="26"/>
      <c r="B249" s="26"/>
      <c r="C249" s="27"/>
      <c r="D249" s="27"/>
      <c r="E249" s="27"/>
      <c r="F249" s="27"/>
      <c r="G249" s="27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6"/>
      <c r="U249" s="17"/>
      <c r="V249" s="17"/>
      <c r="W249" s="17"/>
      <c r="X249" s="17"/>
      <c r="Y249" s="17"/>
      <c r="Z249" s="17"/>
    </row>
    <row r="250" spans="1:26" ht="15.75" hidden="1" customHeight="1" x14ac:dyDescent="0.25">
      <c r="A250" s="26"/>
      <c r="B250" s="26"/>
      <c r="C250" s="27"/>
      <c r="D250" s="27"/>
      <c r="E250" s="27"/>
      <c r="F250" s="27"/>
      <c r="G250" s="27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6"/>
      <c r="U250" s="17"/>
      <c r="V250" s="17"/>
      <c r="W250" s="17"/>
      <c r="X250" s="17"/>
      <c r="Y250" s="17"/>
      <c r="Z250" s="17"/>
    </row>
    <row r="251" spans="1:26" ht="15.75" hidden="1" customHeight="1" x14ac:dyDescent="0.25">
      <c r="A251" s="26"/>
      <c r="B251" s="26"/>
      <c r="C251" s="27"/>
      <c r="D251" s="27"/>
      <c r="E251" s="27"/>
      <c r="F251" s="27"/>
      <c r="G251" s="27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6"/>
      <c r="U251" s="17"/>
      <c r="V251" s="17"/>
      <c r="W251" s="17"/>
      <c r="X251" s="17"/>
      <c r="Y251" s="17"/>
      <c r="Z251" s="17"/>
    </row>
    <row r="252" spans="1:26" ht="15.75" hidden="1" customHeight="1" x14ac:dyDescent="0.25">
      <c r="A252" s="26"/>
      <c r="B252" s="26"/>
      <c r="C252" s="27"/>
      <c r="D252" s="27"/>
      <c r="E252" s="27"/>
      <c r="F252" s="27"/>
      <c r="G252" s="27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6"/>
      <c r="U252" s="17"/>
      <c r="V252" s="17"/>
      <c r="W252" s="17"/>
      <c r="X252" s="17"/>
      <c r="Y252" s="17"/>
      <c r="Z252" s="17"/>
    </row>
    <row r="253" spans="1:26" ht="15.75" hidden="1" customHeight="1" x14ac:dyDescent="0.25">
      <c r="A253" s="26"/>
      <c r="B253" s="26"/>
      <c r="C253" s="27"/>
      <c r="D253" s="27"/>
      <c r="E253" s="27"/>
      <c r="F253" s="27"/>
      <c r="G253" s="27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6"/>
      <c r="U253" s="17"/>
      <c r="V253" s="17"/>
      <c r="W253" s="17"/>
      <c r="X253" s="17"/>
      <c r="Y253" s="17"/>
      <c r="Z253" s="17"/>
    </row>
    <row r="254" spans="1:26" ht="15.75" hidden="1" customHeight="1" x14ac:dyDescent="0.25">
      <c r="A254" s="26"/>
      <c r="B254" s="26"/>
      <c r="C254" s="27"/>
      <c r="D254" s="27"/>
      <c r="E254" s="27"/>
      <c r="F254" s="27"/>
      <c r="G254" s="27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6"/>
      <c r="U254" s="17"/>
      <c r="V254" s="17"/>
      <c r="W254" s="17"/>
      <c r="X254" s="17"/>
      <c r="Y254" s="17"/>
      <c r="Z254" s="17"/>
    </row>
    <row r="255" spans="1:26" ht="15.75" hidden="1" customHeight="1" x14ac:dyDescent="0.25">
      <c r="A255" s="26"/>
      <c r="B255" s="26"/>
      <c r="C255" s="27"/>
      <c r="D255" s="27"/>
      <c r="E255" s="27"/>
      <c r="F255" s="27"/>
      <c r="G255" s="27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6"/>
      <c r="U255" s="17"/>
      <c r="V255" s="17"/>
      <c r="W255" s="17"/>
      <c r="X255" s="17"/>
      <c r="Y255" s="17"/>
      <c r="Z255" s="17"/>
    </row>
    <row r="256" spans="1:26" ht="15.75" hidden="1" customHeight="1" x14ac:dyDescent="0.25">
      <c r="A256" s="26"/>
      <c r="B256" s="26"/>
      <c r="C256" s="27"/>
      <c r="D256" s="27"/>
      <c r="E256" s="27"/>
      <c r="F256" s="27"/>
      <c r="G256" s="27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6"/>
      <c r="U256" s="17"/>
      <c r="V256" s="17"/>
      <c r="W256" s="17"/>
      <c r="X256" s="17"/>
      <c r="Y256" s="17"/>
      <c r="Z256" s="17"/>
    </row>
    <row r="257" spans="1:26" ht="15.75" hidden="1" customHeight="1" x14ac:dyDescent="0.25">
      <c r="A257" s="26"/>
      <c r="B257" s="26"/>
      <c r="C257" s="27"/>
      <c r="D257" s="27"/>
      <c r="E257" s="27"/>
      <c r="F257" s="27"/>
      <c r="G257" s="27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6"/>
      <c r="U257" s="17"/>
      <c r="V257" s="17"/>
      <c r="W257" s="17"/>
      <c r="X257" s="17"/>
      <c r="Y257" s="17"/>
      <c r="Z257" s="17"/>
    </row>
    <row r="258" spans="1:26" ht="15.75" hidden="1" customHeight="1" x14ac:dyDescent="0.2"/>
    <row r="259" spans="1:26" ht="15.75" hidden="1" customHeight="1" x14ac:dyDescent="0.2"/>
    <row r="260" spans="1:26" ht="15.75" hidden="1" customHeight="1" x14ac:dyDescent="0.2"/>
    <row r="261" spans="1:26" ht="15.75" hidden="1" customHeight="1" x14ac:dyDescent="0.2"/>
    <row r="262" spans="1:26" ht="15.75" hidden="1" customHeight="1" x14ac:dyDescent="0.2"/>
    <row r="263" spans="1:26" ht="15.75" hidden="1" customHeight="1" x14ac:dyDescent="0.2"/>
    <row r="264" spans="1:26" ht="15.75" hidden="1" customHeight="1" x14ac:dyDescent="0.2"/>
    <row r="265" spans="1:26" ht="15.75" hidden="1" customHeight="1" x14ac:dyDescent="0.2"/>
    <row r="266" spans="1:26" ht="15.75" hidden="1" customHeight="1" x14ac:dyDescent="0.2"/>
    <row r="267" spans="1:26" ht="15.75" hidden="1" customHeight="1" x14ac:dyDescent="0.2"/>
    <row r="268" spans="1:26" ht="15.75" hidden="1" customHeight="1" x14ac:dyDescent="0.2"/>
    <row r="269" spans="1:26" ht="15.75" hidden="1" customHeight="1" x14ac:dyDescent="0.2"/>
    <row r="270" spans="1:26" ht="15.75" hidden="1" customHeight="1" x14ac:dyDescent="0.2"/>
    <row r="271" spans="1:26" ht="15.75" hidden="1" customHeight="1" x14ac:dyDescent="0.2"/>
    <row r="272" spans="1:26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  <row r="1001" ht="15.75" hidden="1" customHeight="1" x14ac:dyDescent="0.2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000"/>
  <sheetViews>
    <sheetView workbookViewId="0">
      <pane xSplit="1" topLeftCell="B1" activePane="topRight" state="frozen"/>
      <selection pane="topRight" activeCell="C17" sqref="C17"/>
    </sheetView>
  </sheetViews>
  <sheetFormatPr defaultColWidth="12.5703125" defaultRowHeight="15" customHeight="1" x14ac:dyDescent="0.2"/>
  <cols>
    <col min="1" max="1" width="21" customWidth="1"/>
    <col min="2" max="2" width="8.42578125" customWidth="1"/>
    <col min="3" max="3" width="12" customWidth="1"/>
    <col min="4" max="4" width="11.85546875" customWidth="1"/>
    <col min="5" max="5" width="12.85546875" customWidth="1"/>
    <col min="6" max="6" width="11.140625" customWidth="1"/>
    <col min="7" max="7" width="6.42578125" customWidth="1"/>
    <col min="8" max="8" width="16.140625" customWidth="1"/>
    <col min="9" max="9" width="21" customWidth="1"/>
    <col min="10" max="10" width="13.28515625" customWidth="1"/>
    <col min="11" max="11" width="18" customWidth="1"/>
    <col min="12" max="12" width="19.7109375" customWidth="1"/>
    <col min="13" max="13" width="22.5703125" customWidth="1"/>
    <col min="14" max="14" width="23.140625" customWidth="1"/>
    <col min="15" max="15" width="22.5703125" customWidth="1"/>
    <col min="16" max="16" width="19.85546875" customWidth="1"/>
    <col min="17" max="17" width="18.140625" customWidth="1"/>
    <col min="18" max="18" width="14.42578125" hidden="1" customWidth="1"/>
    <col min="19" max="19" width="18.5703125" customWidth="1"/>
    <col min="20" max="34" width="14.42578125" hidden="1" customWidth="1"/>
  </cols>
  <sheetData>
    <row r="1" spans="1:34" ht="15.75" x14ac:dyDescent="0.2">
      <c r="A1" s="288" t="s">
        <v>0</v>
      </c>
      <c r="B1" s="288" t="s">
        <v>1</v>
      </c>
      <c r="C1" s="290" t="s">
        <v>4</v>
      </c>
      <c r="D1" s="291" t="s">
        <v>115</v>
      </c>
      <c r="E1" s="286" t="s">
        <v>116</v>
      </c>
      <c r="F1" s="287"/>
      <c r="G1" s="287"/>
      <c r="H1" s="287"/>
      <c r="I1" s="286" t="s">
        <v>117</v>
      </c>
      <c r="J1" s="287"/>
      <c r="K1" s="293"/>
      <c r="L1" s="294" t="s">
        <v>118</v>
      </c>
      <c r="M1" s="293"/>
      <c r="N1" s="284" t="s">
        <v>119</v>
      </c>
      <c r="O1" s="285"/>
      <c r="P1" s="286" t="s">
        <v>120</v>
      </c>
      <c r="Q1" s="287"/>
      <c r="R1" s="287"/>
      <c r="S1" s="287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47.25" x14ac:dyDescent="0.2">
      <c r="A2" s="289"/>
      <c r="B2" s="289"/>
      <c r="C2" s="289"/>
      <c r="D2" s="292"/>
      <c r="E2" s="46" t="s">
        <v>121</v>
      </c>
      <c r="F2" s="47" t="s">
        <v>122</v>
      </c>
      <c r="G2" s="48" t="s">
        <v>123</v>
      </c>
      <c r="H2" s="49" t="s">
        <v>124</v>
      </c>
      <c r="I2" s="50" t="s">
        <v>125</v>
      </c>
      <c r="J2" s="47" t="s">
        <v>126</v>
      </c>
      <c r="K2" s="47" t="s">
        <v>127</v>
      </c>
      <c r="L2" s="51" t="s">
        <v>128</v>
      </c>
      <c r="M2" s="52" t="s">
        <v>129</v>
      </c>
      <c r="N2" s="53" t="s">
        <v>130</v>
      </c>
      <c r="O2" s="54" t="s">
        <v>131</v>
      </c>
      <c r="P2" s="55" t="s">
        <v>132</v>
      </c>
      <c r="Q2" s="55" t="s">
        <v>133</v>
      </c>
      <c r="R2" s="55" t="s">
        <v>134</v>
      </c>
      <c r="S2" s="55" t="s">
        <v>135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8" customHeight="1" x14ac:dyDescent="0.2">
      <c r="A3" s="56" t="s">
        <v>7</v>
      </c>
      <c r="B3" s="57" t="s">
        <v>8</v>
      </c>
      <c r="C3" s="58">
        <f t="shared" ref="C3:C54" si="0">(15*H3+5*K3+5*M3+5*O3+10*S3)/40</f>
        <v>7.756942053198884</v>
      </c>
      <c r="D3" s="59">
        <f t="shared" ref="D3:D54" si="1">RANK(C3, $C$3:$C$54)</f>
        <v>50</v>
      </c>
      <c r="E3" s="60">
        <v>37.049999999999997</v>
      </c>
      <c r="F3" s="61">
        <v>7.25</v>
      </c>
      <c r="G3" s="62">
        <f t="shared" ref="G3:G54" si="2">F3/E3</f>
        <v>0.19568151147098517</v>
      </c>
      <c r="H3" s="63">
        <f t="shared" ref="H3:H54" si="3">100*(G3-$G$57)/($G$56-$G$57)</f>
        <v>7.3027717239169485</v>
      </c>
      <c r="I3" s="64">
        <v>2.13</v>
      </c>
      <c r="J3" s="65">
        <f t="shared" ref="J3:J54" si="4">I3/F3</f>
        <v>0.29379310344827586</v>
      </c>
      <c r="K3" s="63">
        <f t="shared" ref="K3:K54" si="5">100*(J3-$J$57)/($J$56-$J$57)</f>
        <v>14.138979142647523</v>
      </c>
      <c r="L3" s="66">
        <v>0</v>
      </c>
      <c r="M3" s="67">
        <f t="shared" ref="M3:M54" si="6">L3*100</f>
        <v>0</v>
      </c>
      <c r="N3" s="68">
        <v>0</v>
      </c>
      <c r="O3" s="67">
        <f t="shared" ref="O3:O54" si="7">N3*100</f>
        <v>0</v>
      </c>
      <c r="P3" s="69">
        <v>145</v>
      </c>
      <c r="Q3" s="70">
        <f t="shared" ref="Q3:Q54" si="8">P3/(E3*40)</f>
        <v>9.7840755735492571E-2</v>
      </c>
      <c r="R3" s="65">
        <v>0.12067243675099867</v>
      </c>
      <c r="S3" s="63">
        <f t="shared" ref="S3:S54" si="9">100*(Q3-$Q$57)/($Q$56-$Q$57)</f>
        <v>13.004121055596348</v>
      </c>
      <c r="T3" s="71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</row>
    <row r="4" spans="1:34" ht="18" customHeight="1" x14ac:dyDescent="0.2">
      <c r="A4" s="56" t="s">
        <v>9</v>
      </c>
      <c r="B4" s="57" t="s">
        <v>10</v>
      </c>
      <c r="C4" s="58">
        <f t="shared" si="0"/>
        <v>60.933030849155521</v>
      </c>
      <c r="D4" s="57">
        <f t="shared" si="1"/>
        <v>16</v>
      </c>
      <c r="E4" s="72">
        <v>39.26</v>
      </c>
      <c r="F4" s="61">
        <v>10.85</v>
      </c>
      <c r="G4" s="62">
        <f t="shared" si="2"/>
        <v>0.2763627101375446</v>
      </c>
      <c r="H4" s="63">
        <f t="shared" si="3"/>
        <v>46.416495247702954</v>
      </c>
      <c r="I4" s="73">
        <v>10.85</v>
      </c>
      <c r="J4" s="62">
        <f t="shared" si="4"/>
        <v>1</v>
      </c>
      <c r="K4" s="63">
        <f t="shared" si="5"/>
        <v>100</v>
      </c>
      <c r="L4" s="66">
        <v>1</v>
      </c>
      <c r="M4" s="67">
        <f t="shared" si="6"/>
        <v>100</v>
      </c>
      <c r="N4" s="68">
        <v>0</v>
      </c>
      <c r="O4" s="67">
        <f t="shared" si="7"/>
        <v>0</v>
      </c>
      <c r="P4" s="74">
        <v>232.20480000000001</v>
      </c>
      <c r="Q4" s="75">
        <f t="shared" si="8"/>
        <v>0.14786347427407032</v>
      </c>
      <c r="R4" s="62">
        <v>0.19074921036007578</v>
      </c>
      <c r="S4" s="63">
        <f t="shared" si="9"/>
        <v>74.107380525067683</v>
      </c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1:34" ht="18" customHeight="1" x14ac:dyDescent="0.2">
      <c r="A5" s="56" t="s">
        <v>11</v>
      </c>
      <c r="B5" s="57" t="s">
        <v>12</v>
      </c>
      <c r="C5" s="58">
        <f t="shared" si="0"/>
        <v>72.218745010329272</v>
      </c>
      <c r="D5" s="57">
        <f t="shared" si="1"/>
        <v>7</v>
      </c>
      <c r="E5" s="72">
        <v>40.35</v>
      </c>
      <c r="F5" s="61">
        <v>13.85</v>
      </c>
      <c r="G5" s="62">
        <f t="shared" si="2"/>
        <v>0.34324659231722426</v>
      </c>
      <c r="H5" s="63">
        <f t="shared" si="3"/>
        <v>78.841368935874542</v>
      </c>
      <c r="I5" s="73">
        <v>10.85</v>
      </c>
      <c r="J5" s="62">
        <f t="shared" si="4"/>
        <v>0.78339350180505418</v>
      </c>
      <c r="K5" s="63">
        <f t="shared" si="5"/>
        <v>73.664863441343968</v>
      </c>
      <c r="L5" s="66">
        <v>1</v>
      </c>
      <c r="M5" s="57">
        <f t="shared" si="6"/>
        <v>100</v>
      </c>
      <c r="N5" s="68">
        <v>0.5</v>
      </c>
      <c r="O5" s="67">
        <f t="shared" si="7"/>
        <v>50</v>
      </c>
      <c r="P5" s="74">
        <v>218.4</v>
      </c>
      <c r="Q5" s="75">
        <f t="shared" si="8"/>
        <v>0.13531598513011153</v>
      </c>
      <c r="R5" s="62">
        <v>0.18507094386181366</v>
      </c>
      <c r="S5" s="63">
        <f t="shared" si="9"/>
        <v>58.78049491683327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</row>
    <row r="6" spans="1:34" ht="18" customHeight="1" x14ac:dyDescent="0.2">
      <c r="A6" s="56" t="s">
        <v>13</v>
      </c>
      <c r="B6" s="57" t="s">
        <v>14</v>
      </c>
      <c r="C6" s="58">
        <f t="shared" si="0"/>
        <v>38.716954807925255</v>
      </c>
      <c r="D6" s="57">
        <f t="shared" si="1"/>
        <v>28</v>
      </c>
      <c r="E6" s="72">
        <v>36.24</v>
      </c>
      <c r="F6" s="61">
        <v>11</v>
      </c>
      <c r="G6" s="62">
        <f t="shared" si="2"/>
        <v>0.30353200883002207</v>
      </c>
      <c r="H6" s="63">
        <f t="shared" si="3"/>
        <v>59.587995609077566</v>
      </c>
      <c r="I6" s="73">
        <v>2.63</v>
      </c>
      <c r="J6" s="62">
        <f t="shared" si="4"/>
        <v>0.23909090909090908</v>
      </c>
      <c r="K6" s="63">
        <f t="shared" si="5"/>
        <v>7.4882564244266359</v>
      </c>
      <c r="L6" s="66">
        <v>0</v>
      </c>
      <c r="M6" s="57">
        <f t="shared" si="6"/>
        <v>0</v>
      </c>
      <c r="N6" s="68">
        <v>0.5</v>
      </c>
      <c r="O6" s="67">
        <f t="shared" si="7"/>
        <v>50</v>
      </c>
      <c r="P6" s="74">
        <v>170</v>
      </c>
      <c r="Q6" s="75">
        <f t="shared" si="8"/>
        <v>0.1172737306843267</v>
      </c>
      <c r="R6" s="62">
        <v>0.17828200972447325</v>
      </c>
      <c r="S6" s="63">
        <f t="shared" si="9"/>
        <v>36.741697605871323</v>
      </c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</row>
    <row r="7" spans="1:34" ht="18" customHeight="1" x14ac:dyDescent="0.2">
      <c r="A7" s="56" t="s">
        <v>15</v>
      </c>
      <c r="B7" s="57" t="s">
        <v>16</v>
      </c>
      <c r="C7" s="58">
        <f t="shared" si="0"/>
        <v>77.515627907567207</v>
      </c>
      <c r="D7" s="57">
        <f t="shared" si="1"/>
        <v>3</v>
      </c>
      <c r="E7" s="72">
        <v>45.21</v>
      </c>
      <c r="F7" s="61">
        <v>15.5</v>
      </c>
      <c r="G7" s="62">
        <f t="shared" si="2"/>
        <v>0.34284450342844502</v>
      </c>
      <c r="H7" s="63">
        <f t="shared" si="3"/>
        <v>78.646438842028331</v>
      </c>
      <c r="I7" s="73">
        <v>15.5</v>
      </c>
      <c r="J7" s="62">
        <f t="shared" si="4"/>
        <v>1</v>
      </c>
      <c r="K7" s="63">
        <f t="shared" si="5"/>
        <v>100</v>
      </c>
      <c r="L7" s="66">
        <v>1</v>
      </c>
      <c r="M7" s="57">
        <f t="shared" si="6"/>
        <v>100</v>
      </c>
      <c r="N7" s="68">
        <v>1</v>
      </c>
      <c r="O7" s="67">
        <f t="shared" si="7"/>
        <v>100</v>
      </c>
      <c r="P7" s="74">
        <v>220</v>
      </c>
      <c r="Q7" s="75">
        <f t="shared" si="8"/>
        <v>0.121654501216545</v>
      </c>
      <c r="R7" s="62">
        <v>0.34288513348028415</v>
      </c>
      <c r="S7" s="63">
        <f t="shared" si="9"/>
        <v>42.092853367226304</v>
      </c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</row>
    <row r="8" spans="1:34" ht="18" customHeight="1" x14ac:dyDescent="0.2">
      <c r="A8" s="56" t="s">
        <v>17</v>
      </c>
      <c r="B8" s="57" t="s">
        <v>18</v>
      </c>
      <c r="C8" s="58">
        <f t="shared" si="0"/>
        <v>70.956729962669783</v>
      </c>
      <c r="D8" s="57">
        <f t="shared" si="1"/>
        <v>8</v>
      </c>
      <c r="E8" s="72">
        <v>42.43</v>
      </c>
      <c r="F8" s="61">
        <v>13.65</v>
      </c>
      <c r="G8" s="62">
        <f t="shared" si="2"/>
        <v>0.32170633985387698</v>
      </c>
      <c r="H8" s="63">
        <f t="shared" si="3"/>
        <v>68.398793795588219</v>
      </c>
      <c r="I8" s="73">
        <v>10.63</v>
      </c>
      <c r="J8" s="62">
        <f t="shared" si="4"/>
        <v>0.77875457875457876</v>
      </c>
      <c r="K8" s="63">
        <f t="shared" si="5"/>
        <v>73.100860638854556</v>
      </c>
      <c r="L8" s="66">
        <v>1</v>
      </c>
      <c r="M8" s="57">
        <f t="shared" si="6"/>
        <v>100</v>
      </c>
      <c r="N8" s="68">
        <v>0.5</v>
      </c>
      <c r="O8" s="67">
        <f t="shared" si="7"/>
        <v>50</v>
      </c>
      <c r="P8" s="74">
        <v>244.8</v>
      </c>
      <c r="Q8" s="75">
        <f t="shared" si="8"/>
        <v>0.14423756775866134</v>
      </c>
      <c r="R8" s="62">
        <v>0.39095592444190047</v>
      </c>
      <c r="S8" s="63">
        <f t="shared" si="9"/>
        <v>69.678298837869548</v>
      </c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</row>
    <row r="9" spans="1:34" ht="18" customHeight="1" x14ac:dyDescent="0.2">
      <c r="A9" s="56" t="s">
        <v>19</v>
      </c>
      <c r="B9" s="57" t="s">
        <v>20</v>
      </c>
      <c r="C9" s="58">
        <f t="shared" si="0"/>
        <v>75.086947908198354</v>
      </c>
      <c r="D9" s="57">
        <f t="shared" si="1"/>
        <v>5</v>
      </c>
      <c r="E9" s="72">
        <v>40.15</v>
      </c>
      <c r="F9" s="61">
        <v>15</v>
      </c>
      <c r="G9" s="62">
        <f t="shared" si="2"/>
        <v>0.37359900373599003</v>
      </c>
      <c r="H9" s="63">
        <f t="shared" si="3"/>
        <v>93.556021768689689</v>
      </c>
      <c r="I9" s="73">
        <v>6.38</v>
      </c>
      <c r="J9" s="62">
        <f t="shared" si="4"/>
        <v>0.42533333333333334</v>
      </c>
      <c r="K9" s="63">
        <f t="shared" si="5"/>
        <v>30.131712259371835</v>
      </c>
      <c r="L9" s="66">
        <v>1</v>
      </c>
      <c r="M9" s="57">
        <f t="shared" si="6"/>
        <v>100</v>
      </c>
      <c r="N9" s="68">
        <v>0.5</v>
      </c>
      <c r="O9" s="67">
        <f t="shared" si="7"/>
        <v>50</v>
      </c>
      <c r="P9" s="74">
        <v>232</v>
      </c>
      <c r="Q9" s="75">
        <f t="shared" si="8"/>
        <v>0.14445828144458281</v>
      </c>
      <c r="R9" s="62">
        <v>0.41752124230881921</v>
      </c>
      <c r="S9" s="63">
        <f t="shared" si="9"/>
        <v>69.947902850072964</v>
      </c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</row>
    <row r="10" spans="1:34" ht="18" customHeight="1" x14ac:dyDescent="0.2">
      <c r="A10" s="56" t="s">
        <v>21</v>
      </c>
      <c r="B10" s="57" t="s">
        <v>22</v>
      </c>
      <c r="C10" s="58">
        <f t="shared" si="0"/>
        <v>44.508390586664362</v>
      </c>
      <c r="D10" s="57">
        <f t="shared" si="1"/>
        <v>23</v>
      </c>
      <c r="E10" s="72">
        <v>39</v>
      </c>
      <c r="F10" s="61">
        <v>11.75</v>
      </c>
      <c r="G10" s="62">
        <f t="shared" si="2"/>
        <v>0.30128205128205127</v>
      </c>
      <c r="H10" s="63">
        <f t="shared" si="3"/>
        <v>58.497230735401224</v>
      </c>
      <c r="I10" s="73">
        <v>2.23</v>
      </c>
      <c r="J10" s="62">
        <f t="shared" si="4"/>
        <v>0.18978723404255318</v>
      </c>
      <c r="K10" s="63">
        <f t="shared" si="5"/>
        <v>1.4938886373924851</v>
      </c>
      <c r="L10" s="66">
        <v>1</v>
      </c>
      <c r="M10" s="57">
        <f t="shared" si="6"/>
        <v>100</v>
      </c>
      <c r="N10" s="68">
        <v>0</v>
      </c>
      <c r="O10" s="67">
        <f t="shared" si="7"/>
        <v>0</v>
      </c>
      <c r="P10" s="74">
        <v>186.52173913043478</v>
      </c>
      <c r="Q10" s="75">
        <f t="shared" si="8"/>
        <v>0.11956521739130435</v>
      </c>
      <c r="R10" s="62">
        <v>0.37601952347312312</v>
      </c>
      <c r="S10" s="63">
        <f t="shared" si="9"/>
        <v>39.540771924859364</v>
      </c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34" ht="18" customHeight="1" x14ac:dyDescent="0.2">
      <c r="A11" s="56" t="s">
        <v>23</v>
      </c>
      <c r="B11" s="57" t="s">
        <v>24</v>
      </c>
      <c r="C11" s="58">
        <f t="shared" si="0"/>
        <v>86.36981638456578</v>
      </c>
      <c r="D11" s="57">
        <f t="shared" si="1"/>
        <v>1</v>
      </c>
      <c r="E11" s="72">
        <v>43.94</v>
      </c>
      <c r="F11" s="61">
        <v>17</v>
      </c>
      <c r="G11" s="62">
        <f t="shared" si="2"/>
        <v>0.38689121529358217</v>
      </c>
      <c r="H11" s="63">
        <f t="shared" si="3"/>
        <v>100</v>
      </c>
      <c r="I11" s="73">
        <v>8</v>
      </c>
      <c r="J11" s="62">
        <f t="shared" si="4"/>
        <v>0.47058823529411764</v>
      </c>
      <c r="K11" s="63">
        <f t="shared" si="5"/>
        <v>35.633827999284819</v>
      </c>
      <c r="L11" s="66">
        <v>1</v>
      </c>
      <c r="M11" s="57">
        <f t="shared" si="6"/>
        <v>100</v>
      </c>
      <c r="N11" s="68">
        <v>1</v>
      </c>
      <c r="O11" s="67">
        <f t="shared" si="7"/>
        <v>100</v>
      </c>
      <c r="P11" s="74">
        <v>265</v>
      </c>
      <c r="Q11" s="75">
        <f t="shared" si="8"/>
        <v>0.15077378243058717</v>
      </c>
      <c r="R11" s="62">
        <v>0.39241164241164245</v>
      </c>
      <c r="S11" s="63">
        <f t="shared" si="9"/>
        <v>77.662351538620769</v>
      </c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34" ht="18" customHeight="1" x14ac:dyDescent="0.2">
      <c r="A12" s="56" t="s">
        <v>25</v>
      </c>
      <c r="B12" s="57" t="s">
        <v>26</v>
      </c>
      <c r="C12" s="58">
        <f t="shared" si="0"/>
        <v>38.604508537400264</v>
      </c>
      <c r="D12" s="57">
        <f t="shared" si="1"/>
        <v>29</v>
      </c>
      <c r="E12" s="72">
        <v>39.04</v>
      </c>
      <c r="F12" s="61">
        <v>11</v>
      </c>
      <c r="G12" s="62">
        <f t="shared" si="2"/>
        <v>0.28176229508196721</v>
      </c>
      <c r="H12" s="63">
        <f t="shared" si="3"/>
        <v>49.034179121391851</v>
      </c>
      <c r="I12" s="73">
        <v>7.98</v>
      </c>
      <c r="J12" s="62">
        <f t="shared" si="4"/>
        <v>0.72545454545454546</v>
      </c>
      <c r="K12" s="63">
        <f t="shared" si="5"/>
        <v>66.620613429124063</v>
      </c>
      <c r="L12" s="66">
        <v>0</v>
      </c>
      <c r="M12" s="57">
        <f t="shared" si="6"/>
        <v>0</v>
      </c>
      <c r="N12" s="68">
        <v>0.5</v>
      </c>
      <c r="O12" s="67">
        <f t="shared" si="7"/>
        <v>50</v>
      </c>
      <c r="P12" s="74">
        <v>165</v>
      </c>
      <c r="Q12" s="75">
        <f t="shared" si="8"/>
        <v>0.10566086065573771</v>
      </c>
      <c r="R12" s="62">
        <v>0.13398389095415117</v>
      </c>
      <c r="S12" s="63">
        <f t="shared" si="9"/>
        <v>22.556458752951212</v>
      </c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34" ht="18" customHeight="1" x14ac:dyDescent="0.2">
      <c r="A13" s="56" t="s">
        <v>27</v>
      </c>
      <c r="B13" s="57" t="s">
        <v>28</v>
      </c>
      <c r="C13" s="58">
        <f t="shared" si="0"/>
        <v>12.246809882034867</v>
      </c>
      <c r="D13" s="57">
        <f t="shared" si="1"/>
        <v>43</v>
      </c>
      <c r="E13" s="72">
        <v>38.44</v>
      </c>
      <c r="F13" s="61">
        <v>7.25</v>
      </c>
      <c r="G13" s="62">
        <f t="shared" si="2"/>
        <v>0.18860561914672216</v>
      </c>
      <c r="H13" s="63">
        <f t="shared" si="3"/>
        <v>3.8724248695138606</v>
      </c>
      <c r="I13" s="73">
        <v>2.13</v>
      </c>
      <c r="J13" s="62">
        <f t="shared" si="4"/>
        <v>0.29379310344827586</v>
      </c>
      <c r="K13" s="63">
        <f t="shared" si="5"/>
        <v>14.138979142647523</v>
      </c>
      <c r="L13" s="66">
        <v>0</v>
      </c>
      <c r="M13" s="57">
        <f t="shared" si="6"/>
        <v>0</v>
      </c>
      <c r="N13" s="68">
        <v>0</v>
      </c>
      <c r="O13" s="67">
        <f t="shared" si="7"/>
        <v>0</v>
      </c>
      <c r="P13" s="74">
        <v>179.52380952380952</v>
      </c>
      <c r="Q13" s="75">
        <f t="shared" si="8"/>
        <v>0.1167558594717804</v>
      </c>
      <c r="R13" s="62">
        <v>0.13925210170943961</v>
      </c>
      <c r="S13" s="63">
        <f t="shared" si="9"/>
        <v>36.109112652544916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34" ht="18" customHeight="1" x14ac:dyDescent="0.2">
      <c r="A14" s="56" t="s">
        <v>29</v>
      </c>
      <c r="B14" s="57" t="s">
        <v>30</v>
      </c>
      <c r="C14" s="58">
        <f t="shared" si="0"/>
        <v>56.64468303218797</v>
      </c>
      <c r="D14" s="57">
        <f t="shared" si="1"/>
        <v>19</v>
      </c>
      <c r="E14" s="72">
        <v>47.5</v>
      </c>
      <c r="F14" s="61">
        <v>12</v>
      </c>
      <c r="G14" s="62">
        <f t="shared" si="2"/>
        <v>0.25263157894736843</v>
      </c>
      <c r="H14" s="63">
        <f t="shared" si="3"/>
        <v>34.911796264295695</v>
      </c>
      <c r="I14" s="73">
        <v>11</v>
      </c>
      <c r="J14" s="62">
        <f t="shared" si="4"/>
        <v>0.91666666666666663</v>
      </c>
      <c r="K14" s="63">
        <f t="shared" si="5"/>
        <v>89.868287740628148</v>
      </c>
      <c r="L14" s="66">
        <v>1</v>
      </c>
      <c r="M14" s="57">
        <f t="shared" si="6"/>
        <v>100</v>
      </c>
      <c r="N14" s="68">
        <v>0.5</v>
      </c>
      <c r="O14" s="67">
        <f t="shared" si="7"/>
        <v>50</v>
      </c>
      <c r="P14" s="74">
        <v>250.0952380952381</v>
      </c>
      <c r="Q14" s="75">
        <f t="shared" si="8"/>
        <v>0.13162907268170426</v>
      </c>
      <c r="R14" s="62">
        <v>0.34040546911834041</v>
      </c>
      <c r="S14" s="63">
        <f t="shared" si="9"/>
        <v>54.27689386199426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34" ht="18" customHeight="1" x14ac:dyDescent="0.2">
      <c r="A15" s="56" t="s">
        <v>31</v>
      </c>
      <c r="B15" s="57" t="s">
        <v>32</v>
      </c>
      <c r="C15" s="58">
        <f t="shared" si="0"/>
        <v>14.050177647772994</v>
      </c>
      <c r="D15" s="57">
        <f t="shared" si="1"/>
        <v>41</v>
      </c>
      <c r="E15" s="72">
        <v>38.53</v>
      </c>
      <c r="F15" s="61">
        <v>7.25</v>
      </c>
      <c r="G15" s="62">
        <f t="shared" si="2"/>
        <v>0.18816506618219569</v>
      </c>
      <c r="H15" s="63">
        <f t="shared" si="3"/>
        <v>3.6588476404088746</v>
      </c>
      <c r="I15" s="73">
        <v>3.35</v>
      </c>
      <c r="J15" s="62">
        <f t="shared" si="4"/>
        <v>0.46206896551724141</v>
      </c>
      <c r="K15" s="63">
        <f t="shared" si="5"/>
        <v>34.598050518813544</v>
      </c>
      <c r="L15" s="66">
        <v>0</v>
      </c>
      <c r="M15" s="57">
        <f t="shared" si="6"/>
        <v>0</v>
      </c>
      <c r="N15" s="68">
        <v>0.5</v>
      </c>
      <c r="O15" s="67">
        <f t="shared" si="7"/>
        <v>50</v>
      </c>
      <c r="P15" s="74">
        <v>145</v>
      </c>
      <c r="Q15" s="75">
        <f t="shared" si="8"/>
        <v>9.4082533091097847E-2</v>
      </c>
      <c r="R15" s="62">
        <v>0.11585170981144137</v>
      </c>
      <c r="S15" s="63">
        <f t="shared" si="9"/>
        <v>8.4134138710718958</v>
      </c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34" ht="18" customHeight="1" x14ac:dyDescent="0.2">
      <c r="A16" s="56" t="s">
        <v>33</v>
      </c>
      <c r="B16" s="57" t="s">
        <v>34</v>
      </c>
      <c r="C16" s="58">
        <f t="shared" si="0"/>
        <v>61.000684207124309</v>
      </c>
      <c r="D16" s="57">
        <f t="shared" si="1"/>
        <v>15</v>
      </c>
      <c r="E16" s="72">
        <v>39.31</v>
      </c>
      <c r="F16" s="61">
        <v>13</v>
      </c>
      <c r="G16" s="62">
        <f t="shared" si="2"/>
        <v>0.3307046553039939</v>
      </c>
      <c r="H16" s="63">
        <f t="shared" si="3"/>
        <v>72.761118953277816</v>
      </c>
      <c r="I16" s="73">
        <v>7.8</v>
      </c>
      <c r="J16" s="62">
        <f t="shared" si="4"/>
        <v>0.6</v>
      </c>
      <c r="K16" s="63">
        <f t="shared" si="5"/>
        <v>51.367781155015194</v>
      </c>
      <c r="L16" s="66">
        <v>1</v>
      </c>
      <c r="M16" s="57">
        <f t="shared" si="6"/>
        <v>100</v>
      </c>
      <c r="N16" s="68">
        <v>0.5</v>
      </c>
      <c r="O16" s="67">
        <f t="shared" si="7"/>
        <v>50</v>
      </c>
      <c r="P16" s="74">
        <v>181.1</v>
      </c>
      <c r="Q16" s="75">
        <f t="shared" si="8"/>
        <v>0.11517425591452556</v>
      </c>
      <c r="R16" s="62">
        <v>0.40946818321549333</v>
      </c>
      <c r="S16" s="63">
        <f t="shared" si="9"/>
        <v>34.177167821072963</v>
      </c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1:34" ht="18" customHeight="1" x14ac:dyDescent="0.2">
      <c r="A17" s="56" t="s">
        <v>35</v>
      </c>
      <c r="B17" s="57" t="s">
        <v>36</v>
      </c>
      <c r="C17" s="58">
        <f t="shared" si="0"/>
        <v>6.5188608804568258</v>
      </c>
      <c r="D17" s="57">
        <f t="shared" si="1"/>
        <v>51</v>
      </c>
      <c r="E17" s="72">
        <v>36.729999999999997</v>
      </c>
      <c r="F17" s="61">
        <v>7.25</v>
      </c>
      <c r="G17" s="62">
        <f t="shared" si="2"/>
        <v>0.19738633269806699</v>
      </c>
      <c r="H17" s="63">
        <f t="shared" si="3"/>
        <v>8.1292580334367663</v>
      </c>
      <c r="I17" s="73">
        <v>2.13</v>
      </c>
      <c r="J17" s="62">
        <f t="shared" si="4"/>
        <v>0.29379310344827586</v>
      </c>
      <c r="K17" s="63">
        <f t="shared" si="5"/>
        <v>14.138979142647523</v>
      </c>
      <c r="L17" s="66">
        <v>0</v>
      </c>
      <c r="M17" s="57">
        <f t="shared" si="6"/>
        <v>0</v>
      </c>
      <c r="N17" s="68">
        <v>0</v>
      </c>
      <c r="O17" s="67">
        <f t="shared" si="7"/>
        <v>0</v>
      </c>
      <c r="P17" s="74">
        <v>136.29999999999998</v>
      </c>
      <c r="Q17" s="75">
        <f t="shared" si="8"/>
        <v>9.2771576368091482E-2</v>
      </c>
      <c r="R17" s="62">
        <v>0.11305573988055739</v>
      </c>
      <c r="S17" s="63">
        <f t="shared" si="9"/>
        <v>6.8120669003483947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1:34" ht="18" customHeight="1" x14ac:dyDescent="0.2">
      <c r="A18" s="56" t="s">
        <v>37</v>
      </c>
      <c r="B18" s="57" t="s">
        <v>38</v>
      </c>
      <c r="C18" s="58">
        <f t="shared" si="0"/>
        <v>26.366820974893596</v>
      </c>
      <c r="D18" s="57">
        <f t="shared" si="1"/>
        <v>33</v>
      </c>
      <c r="E18" s="72">
        <v>36.75</v>
      </c>
      <c r="F18" s="61">
        <v>7.25</v>
      </c>
      <c r="G18" s="62">
        <f t="shared" si="2"/>
        <v>0.19727891156462585</v>
      </c>
      <c r="H18" s="63">
        <f t="shared" si="3"/>
        <v>8.0771809624032365</v>
      </c>
      <c r="I18" s="73">
        <v>4.3499999999999996</v>
      </c>
      <c r="J18" s="62">
        <f t="shared" si="4"/>
        <v>0.6</v>
      </c>
      <c r="K18" s="63">
        <f t="shared" si="5"/>
        <v>51.367781155015194</v>
      </c>
      <c r="L18" s="66">
        <v>0</v>
      </c>
      <c r="M18" s="57">
        <f t="shared" si="6"/>
        <v>0</v>
      </c>
      <c r="N18" s="68">
        <v>0.5</v>
      </c>
      <c r="O18" s="67">
        <f t="shared" si="7"/>
        <v>50</v>
      </c>
      <c r="P18" s="74">
        <v>179.52380952380952</v>
      </c>
      <c r="Q18" s="75">
        <f t="shared" si="8"/>
        <v>0.12212504049238743</v>
      </c>
      <c r="R18" s="62">
        <v>0.14334382747030464</v>
      </c>
      <c r="S18" s="63">
        <f t="shared" si="9"/>
        <v>42.667621878461929</v>
      </c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</row>
    <row r="19" spans="1:34" ht="18" customHeight="1" x14ac:dyDescent="0.2">
      <c r="A19" s="56" t="s">
        <v>39</v>
      </c>
      <c r="B19" s="57" t="s">
        <v>40</v>
      </c>
      <c r="C19" s="58">
        <f t="shared" si="0"/>
        <v>11.6238519506397</v>
      </c>
      <c r="D19" s="57">
        <f t="shared" si="1"/>
        <v>44</v>
      </c>
      <c r="E19" s="72">
        <v>36.659999999999997</v>
      </c>
      <c r="F19" s="61">
        <v>7.25</v>
      </c>
      <c r="G19" s="62">
        <f t="shared" si="2"/>
        <v>0.19776322967812332</v>
      </c>
      <c r="H19" s="63">
        <f t="shared" si="3"/>
        <v>8.3119752527953725</v>
      </c>
      <c r="I19" s="73">
        <v>2.13</v>
      </c>
      <c r="J19" s="62">
        <f t="shared" si="4"/>
        <v>0.29379310344827586</v>
      </c>
      <c r="K19" s="63">
        <f t="shared" si="5"/>
        <v>14.138979142647523</v>
      </c>
      <c r="L19" s="66">
        <v>0</v>
      </c>
      <c r="M19" s="57">
        <f t="shared" si="6"/>
        <v>0</v>
      </c>
      <c r="N19" s="68">
        <v>0</v>
      </c>
      <c r="O19" s="67">
        <f t="shared" si="7"/>
        <v>0</v>
      </c>
      <c r="P19" s="74">
        <v>160.22500000000002</v>
      </c>
      <c r="Q19" s="75">
        <f t="shared" si="8"/>
        <v>0.10926418439716315</v>
      </c>
      <c r="R19" s="62">
        <v>0.37526500326157858</v>
      </c>
      <c r="S19" s="63">
        <f t="shared" si="9"/>
        <v>26.957955352041985</v>
      </c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</row>
    <row r="20" spans="1:34" ht="18" customHeight="1" x14ac:dyDescent="0.2">
      <c r="A20" s="56" t="s">
        <v>41</v>
      </c>
      <c r="B20" s="57" t="s">
        <v>42</v>
      </c>
      <c r="C20" s="58">
        <f t="shared" si="0"/>
        <v>16.714978359544244</v>
      </c>
      <c r="D20" s="57">
        <f t="shared" si="1"/>
        <v>39</v>
      </c>
      <c r="E20" s="72">
        <v>36.159999999999997</v>
      </c>
      <c r="F20" s="61">
        <v>7.25</v>
      </c>
      <c r="G20" s="62">
        <f t="shared" si="2"/>
        <v>0.20049778761061948</v>
      </c>
      <c r="H20" s="63">
        <f t="shared" si="3"/>
        <v>9.6376712600333381</v>
      </c>
      <c r="I20" s="73">
        <v>2.13</v>
      </c>
      <c r="J20" s="62">
        <f t="shared" si="4"/>
        <v>0.29379310344827586</v>
      </c>
      <c r="K20" s="63">
        <f t="shared" si="5"/>
        <v>14.138979142647523</v>
      </c>
      <c r="L20" s="66">
        <v>0</v>
      </c>
      <c r="M20" s="57">
        <f t="shared" si="6"/>
        <v>0</v>
      </c>
      <c r="N20" s="68">
        <v>0</v>
      </c>
      <c r="O20" s="67">
        <f t="shared" si="7"/>
        <v>0</v>
      </c>
      <c r="P20" s="74">
        <v>179.79883999999998</v>
      </c>
      <c r="Q20" s="75">
        <f t="shared" si="8"/>
        <v>0.12430782632743363</v>
      </c>
      <c r="R20" s="62">
        <v>0.39613510568031701</v>
      </c>
      <c r="S20" s="63">
        <f t="shared" si="9"/>
        <v>45.333916976803202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</row>
    <row r="21" spans="1:34" ht="18" customHeight="1" x14ac:dyDescent="0.2">
      <c r="A21" s="56" t="s">
        <v>43</v>
      </c>
      <c r="B21" s="57" t="s">
        <v>44</v>
      </c>
      <c r="C21" s="58">
        <f t="shared" si="0"/>
        <v>15.439308156430243</v>
      </c>
      <c r="D21" s="57">
        <f t="shared" si="1"/>
        <v>40</v>
      </c>
      <c r="E21" s="72">
        <v>37.03</v>
      </c>
      <c r="F21" s="61">
        <v>7.25</v>
      </c>
      <c r="G21" s="62">
        <f t="shared" si="2"/>
        <v>0.1957871995679179</v>
      </c>
      <c r="H21" s="63">
        <f t="shared" si="3"/>
        <v>7.3540086300549747</v>
      </c>
      <c r="I21" s="73">
        <v>2.13</v>
      </c>
      <c r="J21" s="62">
        <f t="shared" si="4"/>
        <v>0.29379310344827586</v>
      </c>
      <c r="K21" s="63">
        <f t="shared" si="5"/>
        <v>14.138979142647523</v>
      </c>
      <c r="L21" s="66">
        <v>0</v>
      </c>
      <c r="M21" s="57">
        <f t="shared" si="6"/>
        <v>0</v>
      </c>
      <c r="N21" s="68">
        <v>0</v>
      </c>
      <c r="O21" s="67">
        <f t="shared" si="7"/>
        <v>0</v>
      </c>
      <c r="P21" s="74">
        <v>182.09100000000004</v>
      </c>
      <c r="Q21" s="75">
        <f t="shared" si="8"/>
        <v>0.12293478260869567</v>
      </c>
      <c r="R21" s="62">
        <v>0.37475979477611943</v>
      </c>
      <c r="S21" s="63">
        <f t="shared" si="9"/>
        <v>43.656730109314751</v>
      </c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</row>
    <row r="22" spans="1:34" ht="18" customHeight="1" x14ac:dyDescent="0.2">
      <c r="A22" s="56" t="s">
        <v>45</v>
      </c>
      <c r="B22" s="57" t="s">
        <v>46</v>
      </c>
      <c r="C22" s="58">
        <f t="shared" si="0"/>
        <v>75.7432929439004</v>
      </c>
      <c r="D22" s="57">
        <f t="shared" si="1"/>
        <v>4</v>
      </c>
      <c r="E22" s="72">
        <v>37.909999999999997</v>
      </c>
      <c r="F22" s="61">
        <v>13.8</v>
      </c>
      <c r="G22" s="62">
        <f t="shared" si="2"/>
        <v>0.3640200474808758</v>
      </c>
      <c r="H22" s="63">
        <f t="shared" si="3"/>
        <v>88.91220570247809</v>
      </c>
      <c r="I22" s="73">
        <v>6.9</v>
      </c>
      <c r="J22" s="62">
        <f t="shared" si="4"/>
        <v>0.5</v>
      </c>
      <c r="K22" s="63">
        <f t="shared" si="5"/>
        <v>39.209726443769</v>
      </c>
      <c r="L22" s="66">
        <v>1</v>
      </c>
      <c r="M22" s="57">
        <f t="shared" si="6"/>
        <v>100</v>
      </c>
      <c r="N22" s="68">
        <v>0</v>
      </c>
      <c r="O22" s="67">
        <f t="shared" si="7"/>
        <v>0</v>
      </c>
      <c r="P22" s="74">
        <v>256.36363636363637</v>
      </c>
      <c r="Q22" s="75">
        <f t="shared" si="8"/>
        <v>0.16906069398815379</v>
      </c>
      <c r="R22" s="62">
        <v>0.46835993380269847</v>
      </c>
      <c r="S22" s="63">
        <f t="shared" si="9"/>
        <v>100</v>
      </c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</row>
    <row r="23" spans="1:34" ht="18" customHeight="1" x14ac:dyDescent="0.2">
      <c r="A23" s="56" t="s">
        <v>47</v>
      </c>
      <c r="B23" s="57" t="s">
        <v>48</v>
      </c>
      <c r="C23" s="58">
        <f t="shared" si="0"/>
        <v>62.143658846897651</v>
      </c>
      <c r="D23" s="57">
        <f t="shared" si="1"/>
        <v>14</v>
      </c>
      <c r="E23" s="72">
        <v>41.44</v>
      </c>
      <c r="F23" s="61">
        <v>13.25</v>
      </c>
      <c r="G23" s="62">
        <f t="shared" si="2"/>
        <v>0.31973938223938225</v>
      </c>
      <c r="H23" s="63">
        <f t="shared" si="3"/>
        <v>67.445225460116276</v>
      </c>
      <c r="I23" s="73">
        <v>3.63</v>
      </c>
      <c r="J23" s="62">
        <f t="shared" si="4"/>
        <v>0.27396226415094338</v>
      </c>
      <c r="K23" s="63">
        <f t="shared" si="5"/>
        <v>11.727934851178528</v>
      </c>
      <c r="L23" s="66">
        <v>1</v>
      </c>
      <c r="M23" s="57">
        <f t="shared" si="6"/>
        <v>100</v>
      </c>
      <c r="N23" s="68">
        <v>0.5</v>
      </c>
      <c r="O23" s="67">
        <f t="shared" si="7"/>
        <v>50</v>
      </c>
      <c r="P23" s="74">
        <v>234.83333333333334</v>
      </c>
      <c r="Q23" s="75">
        <f t="shared" si="8"/>
        <v>0.14167068854568857</v>
      </c>
      <c r="R23" s="62">
        <v>0.19103595971006312</v>
      </c>
      <c r="S23" s="63">
        <f t="shared" si="9"/>
        <v>66.542829771826931</v>
      </c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</row>
    <row r="24" spans="1:34" ht="18" customHeight="1" x14ac:dyDescent="0.2">
      <c r="A24" s="56" t="s">
        <v>49</v>
      </c>
      <c r="B24" s="57" t="s">
        <v>50</v>
      </c>
      <c r="C24" s="58">
        <f t="shared" si="0"/>
        <v>73.250637142221535</v>
      </c>
      <c r="D24" s="57">
        <f t="shared" si="1"/>
        <v>6</v>
      </c>
      <c r="E24" s="72">
        <v>43.6</v>
      </c>
      <c r="F24" s="61">
        <v>15</v>
      </c>
      <c r="G24" s="62">
        <f t="shared" si="2"/>
        <v>0.34403669724770641</v>
      </c>
      <c r="H24" s="63">
        <f t="shared" si="3"/>
        <v>79.224406698282849</v>
      </c>
      <c r="I24" s="73">
        <v>6.75</v>
      </c>
      <c r="J24" s="62">
        <f t="shared" si="4"/>
        <v>0.45</v>
      </c>
      <c r="K24" s="63">
        <f t="shared" si="5"/>
        <v>33.130699088145903</v>
      </c>
      <c r="L24" s="66">
        <v>1</v>
      </c>
      <c r="M24" s="57">
        <f t="shared" si="6"/>
        <v>100</v>
      </c>
      <c r="N24" s="68">
        <v>0.5</v>
      </c>
      <c r="O24" s="67">
        <f t="shared" si="7"/>
        <v>50</v>
      </c>
      <c r="P24" s="74">
        <v>270</v>
      </c>
      <c r="Q24" s="75">
        <f t="shared" si="8"/>
        <v>0.15481651376146788</v>
      </c>
      <c r="R24" s="62">
        <v>0.44642857142857145</v>
      </c>
      <c r="S24" s="63">
        <f t="shared" si="9"/>
        <v>82.600588977388895</v>
      </c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</row>
    <row r="25" spans="1:34" ht="18" customHeight="1" x14ac:dyDescent="0.2">
      <c r="A25" s="56" t="s">
        <v>51</v>
      </c>
      <c r="B25" s="57" t="s">
        <v>52</v>
      </c>
      <c r="C25" s="58">
        <f t="shared" si="0"/>
        <v>44.216190970429373</v>
      </c>
      <c r="D25" s="57">
        <f t="shared" si="1"/>
        <v>24</v>
      </c>
      <c r="E25" s="72">
        <v>36.39</v>
      </c>
      <c r="F25" s="61">
        <v>10.1</v>
      </c>
      <c r="G25" s="62">
        <f t="shared" si="2"/>
        <v>0.27754877713657594</v>
      </c>
      <c r="H25" s="63">
        <f t="shared" si="3"/>
        <v>46.991492861118765</v>
      </c>
      <c r="I25" s="73">
        <v>3.84</v>
      </c>
      <c r="J25" s="62">
        <f t="shared" si="4"/>
        <v>0.3801980198019802</v>
      </c>
      <c r="K25" s="63">
        <f t="shared" si="5"/>
        <v>24.644136146137413</v>
      </c>
      <c r="L25" s="66">
        <v>0</v>
      </c>
      <c r="M25" s="57">
        <f t="shared" si="6"/>
        <v>0</v>
      </c>
      <c r="N25" s="68">
        <v>0.5</v>
      </c>
      <c r="O25" s="67">
        <f t="shared" si="7"/>
        <v>50</v>
      </c>
      <c r="P25" s="74">
        <v>209.21</v>
      </c>
      <c r="Q25" s="75">
        <f t="shared" si="8"/>
        <v>0.14372767243748283</v>
      </c>
      <c r="R25" s="62">
        <v>0.43639413351314904</v>
      </c>
      <c r="S25" s="63">
        <f t="shared" si="9"/>
        <v>69.055456516970651</v>
      </c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</row>
    <row r="26" spans="1:34" ht="18" customHeight="1" x14ac:dyDescent="0.2">
      <c r="A26" s="56" t="s">
        <v>53</v>
      </c>
      <c r="B26" s="57" t="s">
        <v>54</v>
      </c>
      <c r="C26" s="58">
        <f t="shared" si="0"/>
        <v>52.983788353508487</v>
      </c>
      <c r="D26" s="57">
        <f t="shared" si="1"/>
        <v>22</v>
      </c>
      <c r="E26" s="72">
        <v>38.51</v>
      </c>
      <c r="F26" s="61">
        <v>10.59</v>
      </c>
      <c r="G26" s="62">
        <f t="shared" si="2"/>
        <v>0.27499350817969359</v>
      </c>
      <c r="H26" s="63">
        <f t="shared" si="3"/>
        <v>45.752714990186675</v>
      </c>
      <c r="I26" s="73">
        <v>10.59</v>
      </c>
      <c r="J26" s="62">
        <f t="shared" si="4"/>
        <v>1</v>
      </c>
      <c r="K26" s="63">
        <f t="shared" si="5"/>
        <v>100</v>
      </c>
      <c r="L26" s="66">
        <v>1</v>
      </c>
      <c r="M26" s="57">
        <f t="shared" si="6"/>
        <v>100</v>
      </c>
      <c r="N26" s="68">
        <v>0.5</v>
      </c>
      <c r="O26" s="67">
        <f t="shared" si="7"/>
        <v>50</v>
      </c>
      <c r="P26" s="74">
        <v>157.4</v>
      </c>
      <c r="Q26" s="75">
        <f t="shared" si="8"/>
        <v>0.10218125162295509</v>
      </c>
      <c r="R26" s="62">
        <v>0.38046116504854366</v>
      </c>
      <c r="S26" s="63">
        <f t="shared" si="9"/>
        <v>18.306080928753943</v>
      </c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</row>
    <row r="27" spans="1:34" ht="18" customHeight="1" x14ac:dyDescent="0.2">
      <c r="A27" s="56" t="s">
        <v>55</v>
      </c>
      <c r="B27" s="57" t="s">
        <v>56</v>
      </c>
      <c r="C27" s="58">
        <f t="shared" si="0"/>
        <v>9.146100028584021</v>
      </c>
      <c r="D27" s="57">
        <f t="shared" si="1"/>
        <v>47</v>
      </c>
      <c r="E27" s="72">
        <v>36.28</v>
      </c>
      <c r="F27" s="61">
        <v>7.25</v>
      </c>
      <c r="G27" s="62">
        <f t="shared" si="2"/>
        <v>0.19983461962513782</v>
      </c>
      <c r="H27" s="63">
        <f t="shared" si="3"/>
        <v>9.3161717079362401</v>
      </c>
      <c r="I27" s="73">
        <v>2.13</v>
      </c>
      <c r="J27" s="62">
        <f t="shared" si="4"/>
        <v>0.29379310344827586</v>
      </c>
      <c r="K27" s="63">
        <f t="shared" si="5"/>
        <v>14.138979142647523</v>
      </c>
      <c r="L27" s="66">
        <v>0</v>
      </c>
      <c r="M27" s="57">
        <f t="shared" si="6"/>
        <v>0</v>
      </c>
      <c r="N27" s="68">
        <v>0</v>
      </c>
      <c r="O27" s="67">
        <f t="shared" si="7"/>
        <v>0</v>
      </c>
      <c r="P27" s="74">
        <v>145</v>
      </c>
      <c r="Q27" s="75">
        <f t="shared" si="8"/>
        <v>9.9917309812568911E-2</v>
      </c>
      <c r="R27" s="62">
        <v>0.12047191758059157</v>
      </c>
      <c r="S27" s="63">
        <f t="shared" si="9"/>
        <v>15.540652981107964</v>
      </c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</row>
    <row r="28" spans="1:34" ht="18" customHeight="1" x14ac:dyDescent="0.2">
      <c r="A28" s="56" t="s">
        <v>57</v>
      </c>
      <c r="B28" s="57" t="s">
        <v>58</v>
      </c>
      <c r="C28" s="58">
        <f t="shared" si="0"/>
        <v>43.349008558591876</v>
      </c>
      <c r="D28" s="57">
        <f t="shared" si="1"/>
        <v>26</v>
      </c>
      <c r="E28" s="72">
        <v>37.4</v>
      </c>
      <c r="F28" s="61">
        <v>12</v>
      </c>
      <c r="G28" s="62">
        <f t="shared" si="2"/>
        <v>0.32085561497326204</v>
      </c>
      <c r="H28" s="63">
        <f t="shared" si="3"/>
        <v>67.986367873252846</v>
      </c>
      <c r="I28" s="73">
        <v>6</v>
      </c>
      <c r="J28" s="62">
        <f t="shared" si="4"/>
        <v>0.5</v>
      </c>
      <c r="K28" s="63">
        <f t="shared" si="5"/>
        <v>39.209726443769</v>
      </c>
      <c r="L28" s="66">
        <v>0</v>
      </c>
      <c r="M28" s="57">
        <f t="shared" si="6"/>
        <v>0</v>
      </c>
      <c r="N28" s="68">
        <v>0.5</v>
      </c>
      <c r="O28" s="67">
        <f t="shared" si="7"/>
        <v>50</v>
      </c>
      <c r="P28" s="74">
        <v>163.28</v>
      </c>
      <c r="Q28" s="75">
        <f t="shared" si="8"/>
        <v>0.10914438502673797</v>
      </c>
      <c r="R28" s="62">
        <v>0.1697622820919176</v>
      </c>
      <c r="S28" s="63">
        <f t="shared" si="9"/>
        <v>26.81161920260373</v>
      </c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</row>
    <row r="29" spans="1:34" ht="18" customHeight="1" x14ac:dyDescent="0.2">
      <c r="A29" s="56" t="s">
        <v>59</v>
      </c>
      <c r="B29" s="57" t="s">
        <v>60</v>
      </c>
      <c r="C29" s="58">
        <f t="shared" si="0"/>
        <v>54.030209487959972</v>
      </c>
      <c r="D29" s="57">
        <f t="shared" si="1"/>
        <v>20</v>
      </c>
      <c r="E29" s="72">
        <v>38.020000000000003</v>
      </c>
      <c r="F29" s="61">
        <v>9.9499999999999993</v>
      </c>
      <c r="G29" s="62">
        <f t="shared" si="2"/>
        <v>0.26170436612309306</v>
      </c>
      <c r="H29" s="63">
        <f t="shared" si="3"/>
        <v>39.31022483311331</v>
      </c>
      <c r="I29" s="73">
        <v>9.9499999999999993</v>
      </c>
      <c r="J29" s="62">
        <f t="shared" si="4"/>
        <v>1</v>
      </c>
      <c r="K29" s="63">
        <f t="shared" si="5"/>
        <v>100</v>
      </c>
      <c r="L29" s="66">
        <v>1</v>
      </c>
      <c r="M29" s="57">
        <f t="shared" si="6"/>
        <v>100</v>
      </c>
      <c r="N29" s="68">
        <v>0.5</v>
      </c>
      <c r="O29" s="67">
        <f t="shared" si="7"/>
        <v>50</v>
      </c>
      <c r="P29" s="74">
        <v>172.64000000000001</v>
      </c>
      <c r="Q29" s="75">
        <f t="shared" si="8"/>
        <v>0.11351920042083113</v>
      </c>
      <c r="R29" s="62">
        <v>0.14421553090332806</v>
      </c>
      <c r="S29" s="63">
        <f t="shared" si="9"/>
        <v>32.155500702169924</v>
      </c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</row>
    <row r="30" spans="1:34" ht="18" customHeight="1" x14ac:dyDescent="0.2">
      <c r="A30" s="56" t="s">
        <v>61</v>
      </c>
      <c r="B30" s="57" t="s">
        <v>62</v>
      </c>
      <c r="C30" s="58">
        <f t="shared" si="0"/>
        <v>41.204856171714077</v>
      </c>
      <c r="D30" s="57">
        <f t="shared" si="1"/>
        <v>27</v>
      </c>
      <c r="E30" s="72">
        <v>37.4</v>
      </c>
      <c r="F30" s="61">
        <v>10.5</v>
      </c>
      <c r="G30" s="62">
        <f t="shared" si="2"/>
        <v>0.28074866310160429</v>
      </c>
      <c r="H30" s="63">
        <f t="shared" si="3"/>
        <v>48.542776890264427</v>
      </c>
      <c r="I30" s="73">
        <v>2.13</v>
      </c>
      <c r="J30" s="62">
        <f t="shared" si="4"/>
        <v>0.20285714285714285</v>
      </c>
      <c r="K30" s="63">
        <f t="shared" si="5"/>
        <v>3.0829353017802865</v>
      </c>
      <c r="L30" s="66">
        <v>1</v>
      </c>
      <c r="M30" s="57">
        <f t="shared" si="6"/>
        <v>100</v>
      </c>
      <c r="N30" s="68">
        <v>0</v>
      </c>
      <c r="O30" s="67">
        <f t="shared" si="7"/>
        <v>0</v>
      </c>
      <c r="P30" s="74">
        <v>180</v>
      </c>
      <c r="Q30" s="75">
        <f t="shared" si="8"/>
        <v>0.12032085561497326</v>
      </c>
      <c r="R30" s="62">
        <v>0.1431297709923664</v>
      </c>
      <c r="S30" s="63">
        <f t="shared" si="9"/>
        <v>40.463791700569544</v>
      </c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</row>
    <row r="31" spans="1:34" ht="18" customHeight="1" x14ac:dyDescent="0.2">
      <c r="A31" s="56" t="s">
        <v>63</v>
      </c>
      <c r="B31" s="57" t="s">
        <v>64</v>
      </c>
      <c r="C31" s="58">
        <f t="shared" si="0"/>
        <v>53.01264744861237</v>
      </c>
      <c r="D31" s="57">
        <f t="shared" si="1"/>
        <v>21</v>
      </c>
      <c r="E31" s="72">
        <v>39.07</v>
      </c>
      <c r="F31" s="76">
        <v>10.25</v>
      </c>
      <c r="G31" s="62">
        <f t="shared" si="2"/>
        <v>0.26234962887125673</v>
      </c>
      <c r="H31" s="63">
        <f t="shared" si="3"/>
        <v>39.623044041912856</v>
      </c>
      <c r="I31" s="73">
        <v>10.25</v>
      </c>
      <c r="J31" s="62">
        <f t="shared" si="4"/>
        <v>1</v>
      </c>
      <c r="K31" s="63">
        <f t="shared" si="5"/>
        <v>100</v>
      </c>
      <c r="L31" s="66">
        <v>1</v>
      </c>
      <c r="M31" s="57">
        <f t="shared" si="6"/>
        <v>100</v>
      </c>
      <c r="N31" s="68">
        <v>0.5</v>
      </c>
      <c r="O31" s="67">
        <f t="shared" si="7"/>
        <v>50</v>
      </c>
      <c r="P31" s="74">
        <v>171.6</v>
      </c>
      <c r="Q31" s="75">
        <f t="shared" si="8"/>
        <v>0.10980291783977476</v>
      </c>
      <c r="R31" s="62">
        <v>0.4006578947368421</v>
      </c>
      <c r="S31" s="63">
        <f t="shared" si="9"/>
        <v>27.616023731580221</v>
      </c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</row>
    <row r="32" spans="1:34" ht="18" customHeight="1" x14ac:dyDescent="0.2">
      <c r="A32" s="56" t="s">
        <v>65</v>
      </c>
      <c r="B32" s="57" t="s">
        <v>66</v>
      </c>
      <c r="C32" s="58">
        <f t="shared" si="0"/>
        <v>24.581143112081609</v>
      </c>
      <c r="D32" s="57">
        <f t="shared" si="1"/>
        <v>34</v>
      </c>
      <c r="E32" s="72">
        <v>38.340000000000003</v>
      </c>
      <c r="F32" s="61">
        <v>7.25</v>
      </c>
      <c r="G32" s="62">
        <f t="shared" si="2"/>
        <v>0.18909754825247782</v>
      </c>
      <c r="H32" s="63">
        <f t="shared" si="3"/>
        <v>4.1109089197490372</v>
      </c>
      <c r="I32" s="73">
        <v>3.26</v>
      </c>
      <c r="J32" s="62">
        <f t="shared" si="4"/>
        <v>0.44965517241379305</v>
      </c>
      <c r="K32" s="63">
        <f t="shared" si="5"/>
        <v>33.088774761555385</v>
      </c>
      <c r="L32" s="66">
        <v>1</v>
      </c>
      <c r="M32" s="57">
        <f t="shared" si="6"/>
        <v>100</v>
      </c>
      <c r="N32" s="68">
        <v>0</v>
      </c>
      <c r="O32" s="67">
        <f t="shared" si="7"/>
        <v>0</v>
      </c>
      <c r="P32" s="74">
        <v>165.88</v>
      </c>
      <c r="Q32" s="75">
        <f t="shared" si="8"/>
        <v>0.10816379760041731</v>
      </c>
      <c r="R32" s="62">
        <v>0.1339470284237726</v>
      </c>
      <c r="S32" s="63">
        <f t="shared" si="9"/>
        <v>25.613821687925189</v>
      </c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</row>
    <row r="33" spans="1:34" ht="18" customHeight="1" x14ac:dyDescent="0.2">
      <c r="A33" s="56" t="s">
        <v>67</v>
      </c>
      <c r="B33" s="57" t="s">
        <v>68</v>
      </c>
      <c r="C33" s="58">
        <f t="shared" si="0"/>
        <v>69.951286219563841</v>
      </c>
      <c r="D33" s="57">
        <f t="shared" si="1"/>
        <v>12</v>
      </c>
      <c r="E33" s="72">
        <v>40.090000000000003</v>
      </c>
      <c r="F33" s="61">
        <v>14.13</v>
      </c>
      <c r="G33" s="62">
        <f t="shared" si="2"/>
        <v>0.35245697181341978</v>
      </c>
      <c r="H33" s="63">
        <f t="shared" si="3"/>
        <v>83.306501372146286</v>
      </c>
      <c r="I33" s="73">
        <v>5.26</v>
      </c>
      <c r="J33" s="62">
        <f t="shared" si="4"/>
        <v>0.37225760792639773</v>
      </c>
      <c r="K33" s="63">
        <f t="shared" si="5"/>
        <v>23.678736526005807</v>
      </c>
      <c r="L33" s="66">
        <v>1</v>
      </c>
      <c r="M33" s="57">
        <f t="shared" si="6"/>
        <v>100</v>
      </c>
      <c r="N33" s="68">
        <v>0.5</v>
      </c>
      <c r="O33" s="67">
        <f t="shared" si="7"/>
        <v>50</v>
      </c>
      <c r="P33" s="74">
        <v>229.10400000000001</v>
      </c>
      <c r="Q33" s="75">
        <f t="shared" si="8"/>
        <v>0.14286854577201297</v>
      </c>
      <c r="R33" s="62">
        <v>0.4403638430926663</v>
      </c>
      <c r="S33" s="63">
        <f t="shared" si="9"/>
        <v>68.006024557033058</v>
      </c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</row>
    <row r="34" spans="1:34" ht="18" customHeight="1" x14ac:dyDescent="0.2">
      <c r="A34" s="56" t="s">
        <v>69</v>
      </c>
      <c r="B34" s="57" t="s">
        <v>70</v>
      </c>
      <c r="C34" s="58">
        <f t="shared" si="0"/>
        <v>60.563645070985089</v>
      </c>
      <c r="D34" s="57">
        <f t="shared" si="1"/>
        <v>17</v>
      </c>
      <c r="E34" s="72">
        <v>37.82</v>
      </c>
      <c r="F34" s="61">
        <v>12</v>
      </c>
      <c r="G34" s="62">
        <f t="shared" si="2"/>
        <v>0.31729243786356426</v>
      </c>
      <c r="H34" s="63">
        <f t="shared" si="3"/>
        <v>66.25896264578482</v>
      </c>
      <c r="I34" s="73">
        <v>3</v>
      </c>
      <c r="J34" s="62">
        <f t="shared" si="4"/>
        <v>0.25</v>
      </c>
      <c r="K34" s="63">
        <f t="shared" si="5"/>
        <v>8.8145896656534966</v>
      </c>
      <c r="L34" s="66">
        <v>1</v>
      </c>
      <c r="M34" s="57">
        <f t="shared" si="6"/>
        <v>100</v>
      </c>
      <c r="N34" s="68">
        <v>0.5</v>
      </c>
      <c r="O34" s="67">
        <f t="shared" si="7"/>
        <v>50</v>
      </c>
      <c r="P34" s="74">
        <v>210.5</v>
      </c>
      <c r="Q34" s="75">
        <f t="shared" si="8"/>
        <v>0.13914595452141723</v>
      </c>
      <c r="R34" s="62">
        <v>0.45495566814439531</v>
      </c>
      <c r="S34" s="63">
        <f t="shared" si="9"/>
        <v>63.458841482436362</v>
      </c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</row>
    <row r="35" spans="1:34" ht="18" customHeight="1" x14ac:dyDescent="0.2">
      <c r="A35" s="56" t="s">
        <v>71</v>
      </c>
      <c r="B35" s="57" t="s">
        <v>72</v>
      </c>
      <c r="C35" s="58">
        <f t="shared" si="0"/>
        <v>70.599189708740241</v>
      </c>
      <c r="D35" s="57">
        <f t="shared" si="1"/>
        <v>9</v>
      </c>
      <c r="E35" s="72">
        <v>42.7</v>
      </c>
      <c r="F35" s="61">
        <v>14.2</v>
      </c>
      <c r="G35" s="62">
        <f t="shared" si="2"/>
        <v>0.33255269320843089</v>
      </c>
      <c r="H35" s="63">
        <f t="shared" si="3"/>
        <v>73.657035782108792</v>
      </c>
      <c r="I35" s="73">
        <v>9.4499999999999993</v>
      </c>
      <c r="J35" s="62">
        <f t="shared" si="4"/>
        <v>0.66549295774647887</v>
      </c>
      <c r="K35" s="63">
        <f t="shared" si="5"/>
        <v>59.330450789845457</v>
      </c>
      <c r="L35" s="66">
        <v>1</v>
      </c>
      <c r="M35" s="57">
        <f t="shared" si="6"/>
        <v>100</v>
      </c>
      <c r="N35" s="68">
        <v>1</v>
      </c>
      <c r="O35" s="67">
        <f t="shared" si="7"/>
        <v>100</v>
      </c>
      <c r="P35" s="74">
        <v>208</v>
      </c>
      <c r="Q35" s="75">
        <f t="shared" si="8"/>
        <v>0.12177985948477751</v>
      </c>
      <c r="R35" s="62">
        <v>0.38215675375208452</v>
      </c>
      <c r="S35" s="63">
        <f t="shared" si="9"/>
        <v>42.245979766875045</v>
      </c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</row>
    <row r="36" spans="1:34" ht="18" customHeight="1" x14ac:dyDescent="0.2">
      <c r="A36" s="56" t="s">
        <v>73</v>
      </c>
      <c r="B36" s="57" t="s">
        <v>74</v>
      </c>
      <c r="C36" s="58">
        <f t="shared" si="0"/>
        <v>5.3901526775386479</v>
      </c>
      <c r="D36" s="57">
        <f t="shared" si="1"/>
        <v>52</v>
      </c>
      <c r="E36" s="72">
        <v>38.44</v>
      </c>
      <c r="F36" s="61">
        <v>7.25</v>
      </c>
      <c r="G36" s="62">
        <f t="shared" si="2"/>
        <v>0.18860561914672216</v>
      </c>
      <c r="H36" s="63">
        <f t="shared" si="3"/>
        <v>3.8724248695138606</v>
      </c>
      <c r="I36" s="73">
        <v>2.13</v>
      </c>
      <c r="J36" s="62">
        <f t="shared" si="4"/>
        <v>0.29379310344827586</v>
      </c>
      <c r="K36" s="63">
        <f t="shared" si="5"/>
        <v>14.138979142647523</v>
      </c>
      <c r="L36" s="66">
        <v>0</v>
      </c>
      <c r="M36" s="57">
        <f t="shared" si="6"/>
        <v>0</v>
      </c>
      <c r="N36" s="68">
        <v>0</v>
      </c>
      <c r="O36" s="67">
        <f t="shared" si="7"/>
        <v>0</v>
      </c>
      <c r="P36" s="74">
        <v>145</v>
      </c>
      <c r="Q36" s="75">
        <f t="shared" si="8"/>
        <v>9.4302809573361082E-2</v>
      </c>
      <c r="R36" s="62">
        <v>0.35588611644273832</v>
      </c>
      <c r="S36" s="63">
        <f t="shared" si="9"/>
        <v>8.6824838345600401</v>
      </c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</row>
    <row r="37" spans="1:34" ht="18" customHeight="1" x14ac:dyDescent="0.2">
      <c r="A37" s="56" t="s">
        <v>75</v>
      </c>
      <c r="B37" s="57" t="s">
        <v>76</v>
      </c>
      <c r="C37" s="58">
        <f t="shared" si="0"/>
        <v>21.788678812411028</v>
      </c>
      <c r="D37" s="57">
        <f t="shared" si="1"/>
        <v>36</v>
      </c>
      <c r="E37" s="72">
        <v>35.92</v>
      </c>
      <c r="F37" s="61">
        <v>7.25</v>
      </c>
      <c r="G37" s="62">
        <f t="shared" si="2"/>
        <v>0.20183741648106904</v>
      </c>
      <c r="H37" s="63">
        <f t="shared" si="3"/>
        <v>10.287114675962203</v>
      </c>
      <c r="I37" s="73">
        <v>4.8600000000000003</v>
      </c>
      <c r="J37" s="62">
        <f t="shared" si="4"/>
        <v>0.67034482758620695</v>
      </c>
      <c r="K37" s="63">
        <f t="shared" si="5"/>
        <v>59.920343779478053</v>
      </c>
      <c r="L37" s="66">
        <v>0</v>
      </c>
      <c r="M37" s="57">
        <f t="shared" si="6"/>
        <v>0</v>
      </c>
      <c r="N37" s="68">
        <v>0.5</v>
      </c>
      <c r="O37" s="67">
        <f t="shared" si="7"/>
        <v>50</v>
      </c>
      <c r="P37" s="74">
        <v>145</v>
      </c>
      <c r="Q37" s="75">
        <f t="shared" si="8"/>
        <v>0.1009187082405345</v>
      </c>
      <c r="R37" s="62">
        <v>0.12267343485617598</v>
      </c>
      <c r="S37" s="63">
        <f t="shared" si="9"/>
        <v>16.763871345961793</v>
      </c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</row>
    <row r="38" spans="1:34" ht="18" customHeight="1" x14ac:dyDescent="0.2">
      <c r="A38" s="56" t="s">
        <v>77</v>
      </c>
      <c r="B38" s="57" t="s">
        <v>78</v>
      </c>
      <c r="C38" s="58">
        <f t="shared" si="0"/>
        <v>43.45324223241321</v>
      </c>
      <c r="D38" s="57">
        <f t="shared" si="1"/>
        <v>25</v>
      </c>
      <c r="E38" s="72">
        <v>36.47</v>
      </c>
      <c r="F38" s="61">
        <v>10.1</v>
      </c>
      <c r="G38" s="62">
        <f t="shared" si="2"/>
        <v>0.27693995064436522</v>
      </c>
      <c r="H38" s="63">
        <f t="shared" si="3"/>
        <v>46.696337713651218</v>
      </c>
      <c r="I38" s="73">
        <v>5.05</v>
      </c>
      <c r="J38" s="62">
        <f t="shared" si="4"/>
        <v>0.5</v>
      </c>
      <c r="K38" s="63">
        <f t="shared" si="5"/>
        <v>39.209726443769</v>
      </c>
      <c r="L38" s="66">
        <v>0</v>
      </c>
      <c r="M38" s="57">
        <f t="shared" si="6"/>
        <v>0</v>
      </c>
      <c r="N38" s="68">
        <v>1</v>
      </c>
      <c r="O38" s="67">
        <f t="shared" si="7"/>
        <v>100</v>
      </c>
      <c r="P38" s="74">
        <v>168</v>
      </c>
      <c r="Q38" s="75">
        <f t="shared" si="8"/>
        <v>0.11516314779270634</v>
      </c>
      <c r="R38" s="62">
        <v>0.14890016920473773</v>
      </c>
      <c r="S38" s="63">
        <f t="shared" si="9"/>
        <v>34.163599137291513</v>
      </c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</row>
    <row r="39" spans="1:34" ht="18" customHeight="1" x14ac:dyDescent="0.2">
      <c r="A39" s="56" t="s">
        <v>79</v>
      </c>
      <c r="B39" s="57" t="s">
        <v>80</v>
      </c>
      <c r="C39" s="58">
        <f t="shared" si="0"/>
        <v>11.598012299932282</v>
      </c>
      <c r="D39" s="57">
        <f t="shared" si="1"/>
        <v>45</v>
      </c>
      <c r="E39" s="72">
        <v>37.08</v>
      </c>
      <c r="F39" s="61">
        <v>7.25</v>
      </c>
      <c r="G39" s="62">
        <f t="shared" si="2"/>
        <v>0.19552319309600863</v>
      </c>
      <c r="H39" s="63">
        <f t="shared" si="3"/>
        <v>7.2260199992287752</v>
      </c>
      <c r="I39" s="73">
        <v>2.13</v>
      </c>
      <c r="J39" s="62">
        <f t="shared" si="4"/>
        <v>0.29379310344827586</v>
      </c>
      <c r="K39" s="63">
        <f t="shared" si="5"/>
        <v>14.138979142647523</v>
      </c>
      <c r="L39" s="66">
        <v>0</v>
      </c>
      <c r="M39" s="57">
        <f t="shared" si="6"/>
        <v>0</v>
      </c>
      <c r="N39" s="68">
        <v>0</v>
      </c>
      <c r="O39" s="67">
        <f t="shared" si="7"/>
        <v>0</v>
      </c>
      <c r="P39" s="74">
        <v>163.91304347826087</v>
      </c>
      <c r="Q39" s="75">
        <f t="shared" si="8"/>
        <v>0.11051310914122228</v>
      </c>
      <c r="R39" s="62">
        <v>0.13400346916142977</v>
      </c>
      <c r="S39" s="63">
        <f t="shared" si="9"/>
        <v>28.483529629562209</v>
      </c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</row>
    <row r="40" spans="1:34" ht="18" customHeight="1" x14ac:dyDescent="0.2">
      <c r="A40" s="56" t="s">
        <v>81</v>
      </c>
      <c r="B40" s="57" t="s">
        <v>82</v>
      </c>
      <c r="C40" s="58">
        <f t="shared" si="0"/>
        <v>70.053774870537822</v>
      </c>
      <c r="D40" s="57">
        <f t="shared" si="1"/>
        <v>11</v>
      </c>
      <c r="E40" s="72">
        <v>42.57</v>
      </c>
      <c r="F40" s="61">
        <v>14.2</v>
      </c>
      <c r="G40" s="62">
        <f t="shared" si="2"/>
        <v>0.33356824054498468</v>
      </c>
      <c r="H40" s="63">
        <f t="shared" si="3"/>
        <v>74.149366565535118</v>
      </c>
      <c r="I40" s="73">
        <v>14.2</v>
      </c>
      <c r="J40" s="62">
        <f t="shared" si="4"/>
        <v>1</v>
      </c>
      <c r="K40" s="63">
        <f t="shared" si="5"/>
        <v>100</v>
      </c>
      <c r="L40" s="66">
        <v>0</v>
      </c>
      <c r="M40" s="57">
        <f t="shared" si="6"/>
        <v>0</v>
      </c>
      <c r="N40" s="68">
        <v>0.5</v>
      </c>
      <c r="O40" s="67">
        <f t="shared" si="7"/>
        <v>50</v>
      </c>
      <c r="P40" s="74">
        <v>279.5</v>
      </c>
      <c r="Q40" s="75">
        <f t="shared" si="8"/>
        <v>0.16414141414141414</v>
      </c>
      <c r="R40" s="62">
        <v>0.42929292929292934</v>
      </c>
      <c r="S40" s="63">
        <f t="shared" si="9"/>
        <v>93.991049633848618</v>
      </c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</row>
    <row r="41" spans="1:34" ht="18" customHeight="1" x14ac:dyDescent="0.2">
      <c r="A41" s="56" t="s">
        <v>83</v>
      </c>
      <c r="B41" s="57" t="s">
        <v>84</v>
      </c>
      <c r="C41" s="58">
        <f t="shared" si="0"/>
        <v>17.068796209924322</v>
      </c>
      <c r="D41" s="57">
        <f t="shared" si="1"/>
        <v>38</v>
      </c>
      <c r="E41" s="72">
        <v>37.619999999999997</v>
      </c>
      <c r="F41" s="61">
        <v>7.25</v>
      </c>
      <c r="G41" s="62">
        <f t="shared" si="2"/>
        <v>0.19271664008506115</v>
      </c>
      <c r="H41" s="63">
        <f t="shared" si="3"/>
        <v>5.8654212433931345</v>
      </c>
      <c r="I41" s="73">
        <v>2.83</v>
      </c>
      <c r="J41" s="62">
        <f t="shared" si="4"/>
        <v>0.39034482758620692</v>
      </c>
      <c r="K41" s="63">
        <f t="shared" si="5"/>
        <v>25.877790587988684</v>
      </c>
      <c r="L41" s="66">
        <v>0</v>
      </c>
      <c r="M41" s="57">
        <f t="shared" si="6"/>
        <v>0</v>
      </c>
      <c r="N41" s="68">
        <v>0.5</v>
      </c>
      <c r="O41" s="67">
        <f t="shared" si="7"/>
        <v>50</v>
      </c>
      <c r="P41" s="74">
        <v>157.744</v>
      </c>
      <c r="Q41" s="75">
        <f t="shared" si="8"/>
        <v>0.10482721956406167</v>
      </c>
      <c r="R41" s="62">
        <v>0.39352132049518579</v>
      </c>
      <c r="S41" s="63">
        <f t="shared" si="9"/>
        <v>21.538157680613242</v>
      </c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</row>
    <row r="42" spans="1:34" ht="18" customHeight="1" x14ac:dyDescent="0.2">
      <c r="A42" s="56" t="s">
        <v>85</v>
      </c>
      <c r="B42" s="57" t="s">
        <v>86</v>
      </c>
      <c r="C42" s="58">
        <f t="shared" si="0"/>
        <v>34.271633383388597</v>
      </c>
      <c r="D42" s="57">
        <f t="shared" si="1"/>
        <v>32</v>
      </c>
      <c r="E42" s="72">
        <v>32.659999999999997</v>
      </c>
      <c r="F42" s="61">
        <v>9.5</v>
      </c>
      <c r="G42" s="62">
        <f t="shared" si="2"/>
        <v>0.29087568891610538</v>
      </c>
      <c r="H42" s="63">
        <f t="shared" si="3"/>
        <v>53.45229353569345</v>
      </c>
      <c r="I42" s="73">
        <v>2.13</v>
      </c>
      <c r="J42" s="62">
        <f t="shared" si="4"/>
        <v>0.22421052631578947</v>
      </c>
      <c r="K42" s="63">
        <f t="shared" si="5"/>
        <v>5.6790913453847391</v>
      </c>
      <c r="L42" s="66">
        <v>0</v>
      </c>
      <c r="M42" s="57">
        <f t="shared" si="6"/>
        <v>0</v>
      </c>
      <c r="N42" s="68">
        <v>0.5</v>
      </c>
      <c r="O42" s="67">
        <f t="shared" si="7"/>
        <v>50</v>
      </c>
      <c r="P42" s="74">
        <v>145</v>
      </c>
      <c r="Q42" s="75">
        <f t="shared" si="8"/>
        <v>0.11099203919167178</v>
      </c>
      <c r="R42" s="62">
        <v>0.44786634460547503</v>
      </c>
      <c r="S42" s="63">
        <f t="shared" si="9"/>
        <v>29.06854755732185</v>
      </c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</row>
    <row r="43" spans="1:34" ht="18" customHeight="1" x14ac:dyDescent="0.2">
      <c r="A43" s="56" t="s">
        <v>87</v>
      </c>
      <c r="B43" s="57" t="s">
        <v>88</v>
      </c>
      <c r="C43" s="58">
        <f t="shared" si="0"/>
        <v>56.940018300620316</v>
      </c>
      <c r="D43" s="57">
        <f t="shared" si="1"/>
        <v>18</v>
      </c>
      <c r="E43" s="72">
        <v>38.19</v>
      </c>
      <c r="F43" s="61">
        <v>13</v>
      </c>
      <c r="G43" s="62">
        <f t="shared" si="2"/>
        <v>0.34040324692327839</v>
      </c>
      <c r="H43" s="63">
        <f t="shared" si="3"/>
        <v>77.462933470617571</v>
      </c>
      <c r="I43" s="73">
        <v>3.89</v>
      </c>
      <c r="J43" s="62">
        <f t="shared" si="4"/>
        <v>0.29923076923076924</v>
      </c>
      <c r="K43" s="63">
        <f t="shared" si="5"/>
        <v>14.800093523497781</v>
      </c>
      <c r="L43" s="66">
        <v>0</v>
      </c>
      <c r="M43" s="57">
        <f t="shared" si="6"/>
        <v>0</v>
      </c>
      <c r="N43" s="68">
        <v>0.5</v>
      </c>
      <c r="O43" s="67">
        <f t="shared" si="7"/>
        <v>50</v>
      </c>
      <c r="P43" s="74">
        <v>232.202</v>
      </c>
      <c r="Q43" s="75">
        <f t="shared" si="8"/>
        <v>0.15200445142707517</v>
      </c>
      <c r="R43" s="62">
        <v>0.44126496534341531</v>
      </c>
      <c r="S43" s="63">
        <f t="shared" si="9"/>
        <v>79.165626234805998</v>
      </c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</row>
    <row r="44" spans="1:34" ht="18" customHeight="1" x14ac:dyDescent="0.2">
      <c r="A44" s="56" t="s">
        <v>89</v>
      </c>
      <c r="B44" s="57" t="s">
        <v>90</v>
      </c>
      <c r="C44" s="58">
        <f t="shared" si="0"/>
        <v>8.7068319983595277</v>
      </c>
      <c r="D44" s="57">
        <f t="shared" si="1"/>
        <v>48</v>
      </c>
      <c r="E44" s="72">
        <v>36.520000000000003</v>
      </c>
      <c r="F44" s="61">
        <v>7.25</v>
      </c>
      <c r="G44" s="62">
        <f t="shared" si="2"/>
        <v>0.19852135815991237</v>
      </c>
      <c r="H44" s="63">
        <f t="shared" si="3"/>
        <v>8.6795110395993831</v>
      </c>
      <c r="I44" s="73">
        <v>2.13</v>
      </c>
      <c r="J44" s="62">
        <f t="shared" si="4"/>
        <v>0.29379310344827586</v>
      </c>
      <c r="K44" s="63">
        <f t="shared" si="5"/>
        <v>14.138979142647523</v>
      </c>
      <c r="L44" s="66">
        <v>0</v>
      </c>
      <c r="M44" s="57">
        <f t="shared" si="6"/>
        <v>0</v>
      </c>
      <c r="N44" s="68">
        <v>0</v>
      </c>
      <c r="O44" s="67">
        <f t="shared" si="7"/>
        <v>0</v>
      </c>
      <c r="P44" s="74">
        <v>145</v>
      </c>
      <c r="Q44" s="75">
        <f t="shared" si="8"/>
        <v>9.9260679079956171E-2</v>
      </c>
      <c r="R44" s="62">
        <v>0.10925256178420735</v>
      </c>
      <c r="S44" s="63">
        <f t="shared" si="9"/>
        <v>14.738571862715272</v>
      </c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</row>
    <row r="45" spans="1:34" ht="18" customHeight="1" x14ac:dyDescent="0.2">
      <c r="A45" s="56" t="s">
        <v>91</v>
      </c>
      <c r="B45" s="57" t="s">
        <v>92</v>
      </c>
      <c r="C45" s="58">
        <f t="shared" si="0"/>
        <v>62.18195619148279</v>
      </c>
      <c r="D45" s="57">
        <f t="shared" si="1"/>
        <v>13</v>
      </c>
      <c r="E45" s="72">
        <v>36.130000000000003</v>
      </c>
      <c r="F45" s="61">
        <v>10.8</v>
      </c>
      <c r="G45" s="62">
        <f t="shared" si="2"/>
        <v>0.2989205646277332</v>
      </c>
      <c r="H45" s="63">
        <f t="shared" si="3"/>
        <v>57.35239727198379</v>
      </c>
      <c r="I45" s="73">
        <v>5.4</v>
      </c>
      <c r="J45" s="62">
        <f t="shared" si="4"/>
        <v>0.5</v>
      </c>
      <c r="K45" s="63">
        <f t="shared" si="5"/>
        <v>39.209726443769</v>
      </c>
      <c r="L45" s="66">
        <v>1</v>
      </c>
      <c r="M45" s="57">
        <f t="shared" si="6"/>
        <v>100</v>
      </c>
      <c r="N45" s="68">
        <v>1</v>
      </c>
      <c r="O45" s="67">
        <f t="shared" si="7"/>
        <v>100</v>
      </c>
      <c r="P45" s="74">
        <v>177</v>
      </c>
      <c r="Q45" s="75">
        <f t="shared" si="8"/>
        <v>0.12247439800719623</v>
      </c>
      <c r="R45" s="62">
        <v>0.16187050359712229</v>
      </c>
      <c r="S45" s="63">
        <f t="shared" si="9"/>
        <v>43.094365636070968</v>
      </c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</row>
    <row r="46" spans="1:34" ht="18" customHeight="1" x14ac:dyDescent="0.2">
      <c r="A46" s="56" t="s">
        <v>93</v>
      </c>
      <c r="B46" s="57" t="s">
        <v>94</v>
      </c>
      <c r="C46" s="58">
        <f t="shared" si="0"/>
        <v>9.8348085280276987</v>
      </c>
      <c r="D46" s="57">
        <f t="shared" si="1"/>
        <v>46</v>
      </c>
      <c r="E46" s="72">
        <v>35.909999999999997</v>
      </c>
      <c r="F46" s="61">
        <v>7.25</v>
      </c>
      <c r="G46" s="62">
        <f t="shared" si="2"/>
        <v>0.20189362294625454</v>
      </c>
      <c r="H46" s="63">
        <f t="shared" si="3"/>
        <v>10.31436320691922</v>
      </c>
      <c r="I46" s="73">
        <v>2.13</v>
      </c>
      <c r="J46" s="62">
        <f t="shared" si="4"/>
        <v>0.29379310344827586</v>
      </c>
      <c r="K46" s="63">
        <f t="shared" si="5"/>
        <v>14.138979142647523</v>
      </c>
      <c r="L46" s="66">
        <v>0</v>
      </c>
      <c r="M46" s="57">
        <f t="shared" si="6"/>
        <v>0</v>
      </c>
      <c r="N46" s="68">
        <v>0</v>
      </c>
      <c r="O46" s="67">
        <f t="shared" si="7"/>
        <v>0</v>
      </c>
      <c r="P46" s="74">
        <v>145</v>
      </c>
      <c r="Q46" s="75">
        <f t="shared" si="8"/>
        <v>0.10094681147312727</v>
      </c>
      <c r="R46" s="62">
        <v>0.12512944425267519</v>
      </c>
      <c r="S46" s="63">
        <f t="shared" si="9"/>
        <v>16.7981997304082</v>
      </c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1:34" ht="18" customHeight="1" x14ac:dyDescent="0.2">
      <c r="A47" s="56" t="s">
        <v>95</v>
      </c>
      <c r="B47" s="57" t="s">
        <v>96</v>
      </c>
      <c r="C47" s="58">
        <f t="shared" si="0"/>
        <v>13.845151792677663</v>
      </c>
      <c r="D47" s="57">
        <f t="shared" si="1"/>
        <v>42</v>
      </c>
      <c r="E47" s="72">
        <v>37.82</v>
      </c>
      <c r="F47" s="61">
        <v>7.25</v>
      </c>
      <c r="G47" s="62">
        <f t="shared" si="2"/>
        <v>0.19169751454257006</v>
      </c>
      <c r="H47" s="63">
        <f t="shared" si="3"/>
        <v>5.3713557688608793</v>
      </c>
      <c r="I47" s="73">
        <v>2.13</v>
      </c>
      <c r="J47" s="62">
        <f t="shared" si="4"/>
        <v>0.29379310344827586</v>
      </c>
      <c r="K47" s="63">
        <f t="shared" si="5"/>
        <v>14.138979142647523</v>
      </c>
      <c r="L47" s="66">
        <v>0</v>
      </c>
      <c r="M47" s="57">
        <f t="shared" si="6"/>
        <v>0</v>
      </c>
      <c r="N47" s="68">
        <v>0.5</v>
      </c>
      <c r="O47" s="67">
        <f t="shared" si="7"/>
        <v>50</v>
      </c>
      <c r="P47" s="74">
        <v>150.80000000000001</v>
      </c>
      <c r="Q47" s="75">
        <f t="shared" si="8"/>
        <v>9.9682707562136444E-2</v>
      </c>
      <c r="R47" s="62">
        <v>0.12260162601626017</v>
      </c>
      <c r="S47" s="63">
        <f t="shared" si="9"/>
        <v>15.254083946095571</v>
      </c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1:34" ht="18" customHeight="1" x14ac:dyDescent="0.2">
      <c r="A48" s="56" t="s">
        <v>97</v>
      </c>
      <c r="B48" s="57" t="s">
        <v>98</v>
      </c>
      <c r="C48" s="58">
        <f t="shared" si="0"/>
        <v>8.0173723928309393</v>
      </c>
      <c r="D48" s="57">
        <f t="shared" si="1"/>
        <v>49</v>
      </c>
      <c r="E48" s="72">
        <v>40.14</v>
      </c>
      <c r="F48" s="61">
        <v>7.25</v>
      </c>
      <c r="G48" s="62">
        <f t="shared" si="2"/>
        <v>0.18061783756851021</v>
      </c>
      <c r="H48" s="63">
        <f t="shared" si="3"/>
        <v>0</v>
      </c>
      <c r="I48" s="73">
        <v>2.13</v>
      </c>
      <c r="J48" s="62">
        <f t="shared" si="4"/>
        <v>0.29379310344827586</v>
      </c>
      <c r="K48" s="63">
        <f t="shared" si="5"/>
        <v>14.138979142647523</v>
      </c>
      <c r="L48" s="66">
        <v>0</v>
      </c>
      <c r="M48" s="57">
        <f t="shared" si="6"/>
        <v>0</v>
      </c>
      <c r="N48" s="68">
        <v>0.5</v>
      </c>
      <c r="O48" s="67">
        <f t="shared" si="7"/>
        <v>50</v>
      </c>
      <c r="P48" s="74">
        <v>140</v>
      </c>
      <c r="Q48" s="75">
        <f t="shared" si="8"/>
        <v>8.7194818136522176E-2</v>
      </c>
      <c r="R48" s="62">
        <v>0.10920436817472699</v>
      </c>
      <c r="S48" s="63">
        <f t="shared" si="9"/>
        <v>0</v>
      </c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</row>
    <row r="49" spans="1:34" ht="18" customHeight="1" x14ac:dyDescent="0.2">
      <c r="A49" s="56" t="s">
        <v>99</v>
      </c>
      <c r="B49" s="57" t="s">
        <v>100</v>
      </c>
      <c r="C49" s="58">
        <f t="shared" si="0"/>
        <v>70.576268464203366</v>
      </c>
      <c r="D49" s="57">
        <f t="shared" si="1"/>
        <v>10</v>
      </c>
      <c r="E49" s="72">
        <v>37.72</v>
      </c>
      <c r="F49" s="61">
        <v>13.18</v>
      </c>
      <c r="G49" s="62">
        <f t="shared" si="2"/>
        <v>0.34941675503711561</v>
      </c>
      <c r="H49" s="63">
        <f t="shared" si="3"/>
        <v>81.83262393346088</v>
      </c>
      <c r="I49" s="73">
        <v>6.59</v>
      </c>
      <c r="J49" s="62">
        <f t="shared" si="4"/>
        <v>0.5</v>
      </c>
      <c r="K49" s="63">
        <f t="shared" si="5"/>
        <v>39.209726443769</v>
      </c>
      <c r="L49" s="66">
        <v>1</v>
      </c>
      <c r="M49" s="57">
        <f t="shared" si="6"/>
        <v>100</v>
      </c>
      <c r="N49" s="68">
        <v>0</v>
      </c>
      <c r="O49" s="67">
        <f t="shared" si="7"/>
        <v>0</v>
      </c>
      <c r="P49" s="74">
        <v>242.66666666666666</v>
      </c>
      <c r="Q49" s="75">
        <f t="shared" si="8"/>
        <v>0.16083421703782255</v>
      </c>
      <c r="R49" s="62">
        <v>0.43404887268799774</v>
      </c>
      <c r="S49" s="63">
        <f t="shared" si="9"/>
        <v>89.951274734737623</v>
      </c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</row>
    <row r="50" spans="1:34" ht="18" customHeight="1" x14ac:dyDescent="0.2">
      <c r="A50" s="56" t="s">
        <v>101</v>
      </c>
      <c r="B50" s="57" t="s">
        <v>102</v>
      </c>
      <c r="C50" s="58">
        <f t="shared" si="0"/>
        <v>35.146759549943525</v>
      </c>
      <c r="D50" s="57">
        <f t="shared" si="1"/>
        <v>31</v>
      </c>
      <c r="E50" s="72">
        <v>40.590000000000003</v>
      </c>
      <c r="F50" s="61">
        <v>12</v>
      </c>
      <c r="G50" s="62">
        <f t="shared" si="2"/>
        <v>0.29563932002956389</v>
      </c>
      <c r="H50" s="63">
        <f t="shared" si="3"/>
        <v>55.761671103460642</v>
      </c>
      <c r="I50" s="73">
        <v>2.13</v>
      </c>
      <c r="J50" s="62">
        <f t="shared" si="4"/>
        <v>0.17749999999999999</v>
      </c>
      <c r="K50" s="63">
        <f t="shared" si="5"/>
        <v>0</v>
      </c>
      <c r="L50" s="66">
        <v>1</v>
      </c>
      <c r="M50" s="57">
        <f t="shared" si="6"/>
        <v>100</v>
      </c>
      <c r="N50" s="68">
        <v>0</v>
      </c>
      <c r="O50" s="67">
        <f t="shared" si="7"/>
        <v>0</v>
      </c>
      <c r="P50" s="74">
        <v>150.80000000000001</v>
      </c>
      <c r="Q50" s="75">
        <f t="shared" si="8"/>
        <v>9.2880019709287998E-2</v>
      </c>
      <c r="R50" s="62">
        <v>0.33461995249406173</v>
      </c>
      <c r="S50" s="63">
        <f t="shared" si="9"/>
        <v>6.9445315445831302</v>
      </c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</row>
    <row r="51" spans="1:34" ht="18" customHeight="1" x14ac:dyDescent="0.2">
      <c r="A51" s="56" t="s">
        <v>103</v>
      </c>
      <c r="B51" s="57" t="s">
        <v>104</v>
      </c>
      <c r="C51" s="58">
        <f t="shared" si="0"/>
        <v>82.082158532118484</v>
      </c>
      <c r="D51" s="57">
        <f t="shared" si="1"/>
        <v>2</v>
      </c>
      <c r="E51" s="72">
        <v>41.88</v>
      </c>
      <c r="F51" s="61">
        <v>15.74</v>
      </c>
      <c r="G51" s="62">
        <f t="shared" si="2"/>
        <v>0.3758357211079274</v>
      </c>
      <c r="H51" s="63">
        <f t="shared" si="3"/>
        <v>94.640367890620425</v>
      </c>
      <c r="I51" s="73">
        <v>15.74</v>
      </c>
      <c r="J51" s="62">
        <f t="shared" si="4"/>
        <v>1</v>
      </c>
      <c r="K51" s="63">
        <f t="shared" si="5"/>
        <v>100</v>
      </c>
      <c r="L51" s="66">
        <v>1</v>
      </c>
      <c r="M51" s="57">
        <f t="shared" si="6"/>
        <v>100</v>
      </c>
      <c r="N51" s="68">
        <v>0.5</v>
      </c>
      <c r="O51" s="67">
        <f t="shared" si="7"/>
        <v>50</v>
      </c>
      <c r="P51" s="74">
        <v>230.23</v>
      </c>
      <c r="Q51" s="75">
        <f t="shared" si="8"/>
        <v>0.13743433619866283</v>
      </c>
      <c r="R51" s="62">
        <v>0.43085694986490541</v>
      </c>
      <c r="S51" s="63">
        <f t="shared" si="9"/>
        <v>61.368082292543328</v>
      </c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1:34" ht="18" customHeight="1" x14ac:dyDescent="0.2">
      <c r="A52" s="56" t="s">
        <v>105</v>
      </c>
      <c r="B52" s="57" t="s">
        <v>106</v>
      </c>
      <c r="C52" s="58">
        <f t="shared" si="0"/>
        <v>38.346521393349143</v>
      </c>
      <c r="D52" s="57">
        <f t="shared" si="1"/>
        <v>30</v>
      </c>
      <c r="E52" s="72">
        <v>36.67</v>
      </c>
      <c r="F52" s="61">
        <v>8.75</v>
      </c>
      <c r="G52" s="62">
        <f t="shared" si="2"/>
        <v>0.23861467139350967</v>
      </c>
      <c r="H52" s="63">
        <f t="shared" si="3"/>
        <v>28.116490099027502</v>
      </c>
      <c r="I52" s="73">
        <v>2.62</v>
      </c>
      <c r="J52" s="62">
        <f t="shared" si="4"/>
        <v>0.29942857142857143</v>
      </c>
      <c r="K52" s="63">
        <f t="shared" si="5"/>
        <v>14.82414242292662</v>
      </c>
      <c r="L52" s="66">
        <v>1</v>
      </c>
      <c r="M52" s="57">
        <f t="shared" si="6"/>
        <v>100</v>
      </c>
      <c r="N52" s="68">
        <v>0</v>
      </c>
      <c r="O52" s="67">
        <f t="shared" si="7"/>
        <v>0</v>
      </c>
      <c r="P52" s="74">
        <v>192.50000000000003</v>
      </c>
      <c r="Q52" s="75">
        <f t="shared" si="8"/>
        <v>0.13123806926643033</v>
      </c>
      <c r="R52" s="62">
        <v>0.16041666666666668</v>
      </c>
      <c r="S52" s="63">
        <f t="shared" si="9"/>
        <v>53.799279213392012</v>
      </c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1:34" ht="18" customHeight="1" x14ac:dyDescent="0.2">
      <c r="A53" s="56" t="s">
        <v>107</v>
      </c>
      <c r="B53" s="57" t="s">
        <v>108</v>
      </c>
      <c r="C53" s="58">
        <f t="shared" si="0"/>
        <v>21.566909895174643</v>
      </c>
      <c r="D53" s="57">
        <f t="shared" si="1"/>
        <v>37</v>
      </c>
      <c r="E53" s="72">
        <v>37.22</v>
      </c>
      <c r="F53" s="61">
        <v>7.25</v>
      </c>
      <c r="G53" s="62">
        <f t="shared" si="2"/>
        <v>0.19478774852229985</v>
      </c>
      <c r="H53" s="63">
        <f t="shared" si="3"/>
        <v>6.8694812244146055</v>
      </c>
      <c r="I53" s="73">
        <v>2.33</v>
      </c>
      <c r="J53" s="62">
        <f t="shared" si="4"/>
        <v>0.32137931034482758</v>
      </c>
      <c r="K53" s="63">
        <f t="shared" si="5"/>
        <v>17.492925269887852</v>
      </c>
      <c r="L53" s="66">
        <v>0</v>
      </c>
      <c r="M53" s="57">
        <f t="shared" si="6"/>
        <v>0</v>
      </c>
      <c r="N53" s="68">
        <v>1</v>
      </c>
      <c r="O53" s="67">
        <f t="shared" si="7"/>
        <v>100</v>
      </c>
      <c r="P53" s="74">
        <v>150.80000000000001</v>
      </c>
      <c r="Q53" s="75">
        <f t="shared" si="8"/>
        <v>0.10128962923159593</v>
      </c>
      <c r="R53" s="62">
        <v>0.36378308586184632</v>
      </c>
      <c r="S53" s="63">
        <f t="shared" si="9"/>
        <v>17.216955109132737</v>
      </c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1:34" ht="18" customHeight="1" x14ac:dyDescent="0.2">
      <c r="A54" s="77" t="s">
        <v>109</v>
      </c>
      <c r="B54" s="20" t="s">
        <v>110</v>
      </c>
      <c r="C54" s="78">
        <f t="shared" si="0"/>
        <v>23.817724390247143</v>
      </c>
      <c r="D54" s="79">
        <f t="shared" si="1"/>
        <v>35</v>
      </c>
      <c r="E54" s="80">
        <v>35.78</v>
      </c>
      <c r="F54" s="81">
        <v>7.25</v>
      </c>
      <c r="G54" s="82">
        <f t="shared" si="2"/>
        <v>0.20262716601453326</v>
      </c>
      <c r="H54" s="83">
        <f t="shared" si="3"/>
        <v>10.669980144193795</v>
      </c>
      <c r="I54" s="84">
        <v>2.13</v>
      </c>
      <c r="J54" s="82">
        <f t="shared" si="4"/>
        <v>0.29379310344827586</v>
      </c>
      <c r="K54" s="83">
        <f t="shared" si="5"/>
        <v>14.138979142647523</v>
      </c>
      <c r="L54" s="85">
        <v>1</v>
      </c>
      <c r="M54" s="86">
        <f t="shared" si="6"/>
        <v>100</v>
      </c>
      <c r="N54" s="87">
        <v>0</v>
      </c>
      <c r="O54" s="86">
        <f t="shared" si="7"/>
        <v>0</v>
      </c>
      <c r="P54" s="88">
        <v>150.80000000000001</v>
      </c>
      <c r="Q54" s="89">
        <f t="shared" si="8"/>
        <v>0.10536612632755731</v>
      </c>
      <c r="R54" s="82">
        <v>0.12766677954622419</v>
      </c>
      <c r="S54" s="83">
        <f t="shared" si="9"/>
        <v>22.196437773374129</v>
      </c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1:34" ht="12.75" customHeight="1" x14ac:dyDescent="0.2">
      <c r="A55" s="90"/>
      <c r="B55" s="91"/>
      <c r="C55" s="91"/>
      <c r="D55" s="92"/>
      <c r="E55" s="93" t="s">
        <v>136</v>
      </c>
      <c r="F55" s="94" t="s">
        <v>136</v>
      </c>
      <c r="G55" s="95"/>
      <c r="H55" s="96"/>
      <c r="I55" s="97" t="s">
        <v>136</v>
      </c>
      <c r="J55" s="98"/>
      <c r="K55" s="99"/>
      <c r="L55" s="93" t="s">
        <v>136</v>
      </c>
      <c r="M55" s="100"/>
      <c r="N55" s="94" t="s">
        <v>136</v>
      </c>
      <c r="O55" s="100"/>
      <c r="P55" s="101" t="s">
        <v>136</v>
      </c>
      <c r="Q55" s="102"/>
      <c r="R55" s="102" t="s">
        <v>136</v>
      </c>
      <c r="S55" s="99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</row>
    <row r="56" spans="1:34" ht="30" customHeight="1" x14ac:dyDescent="0.2">
      <c r="A56" s="103" t="s">
        <v>137</v>
      </c>
      <c r="B56" s="104" t="s">
        <v>112</v>
      </c>
      <c r="C56" s="105">
        <f>MAX(C3:C54)</f>
        <v>86.36981638456578</v>
      </c>
      <c r="D56" s="106" t="s">
        <v>112</v>
      </c>
      <c r="E56" s="107">
        <f t="shared" ref="E56:I56" si="10">MAX(E3:E54)</f>
        <v>47.5</v>
      </c>
      <c r="F56" s="108">
        <f t="shared" si="10"/>
        <v>17</v>
      </c>
      <c r="G56" s="109">
        <f t="shared" si="10"/>
        <v>0.38689121529358217</v>
      </c>
      <c r="H56" s="110">
        <f t="shared" si="10"/>
        <v>100</v>
      </c>
      <c r="I56" s="111">
        <f t="shared" si="10"/>
        <v>15.74</v>
      </c>
      <c r="J56" s="112">
        <f>MAX(J3:J54)</f>
        <v>1</v>
      </c>
      <c r="K56" s="113">
        <f t="shared" ref="K56:P56" si="11">MAX(K3:K54)</f>
        <v>100</v>
      </c>
      <c r="L56" s="114">
        <f t="shared" si="11"/>
        <v>1</v>
      </c>
      <c r="M56" s="115">
        <f t="shared" si="11"/>
        <v>100</v>
      </c>
      <c r="N56" s="114">
        <f t="shared" si="11"/>
        <v>1</v>
      </c>
      <c r="O56" s="115">
        <f t="shared" si="11"/>
        <v>100</v>
      </c>
      <c r="P56" s="111">
        <f t="shared" si="11"/>
        <v>279.5</v>
      </c>
      <c r="Q56" s="112">
        <f t="shared" ref="Q56:R56" si="12">MAX(Q3:Q54)</f>
        <v>0.16906069398815379</v>
      </c>
      <c r="R56" s="112">
        <f t="shared" si="12"/>
        <v>0.46835993380269847</v>
      </c>
      <c r="S56" s="113">
        <f>MAX(S3:S54)</f>
        <v>100</v>
      </c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</row>
    <row r="57" spans="1:34" ht="31.5" customHeight="1" x14ac:dyDescent="0.2">
      <c r="A57" s="116" t="s">
        <v>138</v>
      </c>
      <c r="B57" s="117" t="s">
        <v>112</v>
      </c>
      <c r="C57" s="118">
        <f>MIN(C3:C54)</f>
        <v>5.3901526775386479</v>
      </c>
      <c r="D57" s="119" t="s">
        <v>112</v>
      </c>
      <c r="E57" s="120">
        <f t="shared" ref="E57:I57" si="13">MIN(E3:E54)</f>
        <v>32.659999999999997</v>
      </c>
      <c r="F57" s="121">
        <f t="shared" si="13"/>
        <v>7.25</v>
      </c>
      <c r="G57" s="122">
        <f t="shared" si="13"/>
        <v>0.18061783756851021</v>
      </c>
      <c r="H57" s="123">
        <f t="shared" si="13"/>
        <v>0</v>
      </c>
      <c r="I57" s="124">
        <f t="shared" si="13"/>
        <v>2.13</v>
      </c>
      <c r="J57" s="125">
        <f>MIN(J3:J54)</f>
        <v>0.17749999999999999</v>
      </c>
      <c r="K57" s="123">
        <f t="shared" ref="K57:P57" si="14">MIN(K3:K54)</f>
        <v>0</v>
      </c>
      <c r="L57" s="126">
        <f t="shared" si="14"/>
        <v>0</v>
      </c>
      <c r="M57" s="127">
        <f t="shared" si="14"/>
        <v>0</v>
      </c>
      <c r="N57" s="126">
        <f t="shared" si="14"/>
        <v>0</v>
      </c>
      <c r="O57" s="127">
        <f t="shared" si="14"/>
        <v>0</v>
      </c>
      <c r="P57" s="124">
        <f t="shared" si="14"/>
        <v>136.29999999999998</v>
      </c>
      <c r="Q57" s="125">
        <f t="shared" ref="Q57:R57" si="15">MIN(Q3:Q54)</f>
        <v>8.7194818136522176E-2</v>
      </c>
      <c r="R57" s="125">
        <f t="shared" si="15"/>
        <v>0.10920436817472699</v>
      </c>
      <c r="S57" s="123">
        <f>MIN(S3:S54)</f>
        <v>0</v>
      </c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</row>
    <row r="58" spans="1:34" ht="12.75" hidden="1" customHeight="1" x14ac:dyDescent="0.2">
      <c r="A58" s="128"/>
      <c r="B58" s="57"/>
      <c r="C58" s="57"/>
      <c r="D58" s="57"/>
      <c r="E58" s="129"/>
      <c r="F58" s="130"/>
      <c r="G58" s="131"/>
      <c r="H58" s="63"/>
      <c r="I58" s="63"/>
      <c r="J58" s="63"/>
      <c r="L58" s="57"/>
      <c r="M58" s="57"/>
      <c r="N58" s="57"/>
      <c r="O58" s="57"/>
      <c r="P58" s="63"/>
      <c r="Q58" s="63"/>
      <c r="R58" s="63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</row>
    <row r="59" spans="1:34" ht="12.75" hidden="1" customHeight="1" x14ac:dyDescent="0.2">
      <c r="A59" s="128"/>
      <c r="B59" s="57"/>
      <c r="C59" s="63"/>
      <c r="D59" s="57"/>
      <c r="E59" s="129"/>
      <c r="F59" s="130"/>
      <c r="G59" s="131"/>
      <c r="H59" s="63"/>
      <c r="I59" s="63"/>
      <c r="J59" s="63"/>
      <c r="L59" s="57"/>
      <c r="M59" s="57"/>
      <c r="N59" s="57"/>
      <c r="O59" s="57"/>
      <c r="P59" s="63"/>
      <c r="Q59" s="63"/>
      <c r="R59" s="63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</row>
    <row r="60" spans="1:34" ht="12.75" hidden="1" customHeight="1" x14ac:dyDescent="0.2">
      <c r="A60" s="128"/>
      <c r="B60" s="57"/>
      <c r="C60" s="57"/>
      <c r="D60" s="57"/>
      <c r="E60" s="129"/>
      <c r="F60" s="130"/>
      <c r="G60" s="131"/>
      <c r="H60" s="63"/>
      <c r="I60" s="63"/>
      <c r="J60" s="63"/>
      <c r="L60" s="57"/>
      <c r="M60" s="57"/>
      <c r="N60" s="57"/>
      <c r="O60" s="57"/>
      <c r="P60" s="63"/>
      <c r="Q60" s="63"/>
      <c r="R60" s="63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1:34" ht="12.75" hidden="1" customHeight="1" x14ac:dyDescent="0.2">
      <c r="A61" s="128"/>
      <c r="B61" s="57"/>
      <c r="C61" s="57"/>
      <c r="D61" s="57"/>
      <c r="E61" s="129"/>
      <c r="F61" s="130"/>
      <c r="G61" s="131"/>
      <c r="H61" s="63"/>
      <c r="I61" s="63"/>
      <c r="J61" s="63"/>
      <c r="L61" s="57"/>
      <c r="M61" s="57"/>
      <c r="N61" s="57"/>
      <c r="O61" s="57"/>
      <c r="P61" s="63"/>
      <c r="Q61" s="63"/>
      <c r="R61" s="63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1:34" ht="12.75" hidden="1" customHeight="1" x14ac:dyDescent="0.2">
      <c r="A62" s="128"/>
      <c r="B62" s="57"/>
      <c r="C62" s="57"/>
      <c r="D62" s="57"/>
      <c r="E62" s="129"/>
      <c r="F62" s="130"/>
      <c r="G62" s="131"/>
      <c r="H62" s="63"/>
      <c r="I62" s="63"/>
      <c r="J62" s="63"/>
      <c r="L62" s="57"/>
      <c r="M62" s="57"/>
      <c r="N62" s="57"/>
      <c r="O62" s="57"/>
      <c r="P62" s="63"/>
      <c r="Q62" s="63"/>
      <c r="R62" s="63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1:34" ht="12.75" hidden="1" customHeight="1" x14ac:dyDescent="0.2">
      <c r="A63" s="128"/>
      <c r="B63" s="57"/>
      <c r="C63" s="57"/>
      <c r="D63" s="57"/>
      <c r="E63" s="129"/>
      <c r="F63" s="130"/>
      <c r="G63" s="131"/>
      <c r="H63" s="63"/>
      <c r="I63" s="63"/>
      <c r="J63" s="63"/>
      <c r="L63" s="57"/>
      <c r="M63" s="57"/>
      <c r="N63" s="57"/>
      <c r="O63" s="57"/>
      <c r="P63" s="63"/>
      <c r="Q63" s="63"/>
      <c r="R63" s="63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1:34" ht="12.75" hidden="1" customHeight="1" x14ac:dyDescent="0.2">
      <c r="A64" s="128"/>
      <c r="B64" s="57"/>
      <c r="C64" s="57"/>
      <c r="D64" s="57"/>
      <c r="E64" s="129"/>
      <c r="F64" s="130"/>
      <c r="G64" s="131"/>
      <c r="H64" s="63"/>
      <c r="I64" s="63"/>
      <c r="J64" s="63"/>
      <c r="L64" s="57"/>
      <c r="M64" s="57"/>
      <c r="N64" s="57"/>
      <c r="O64" s="57"/>
      <c r="P64" s="63"/>
      <c r="Q64" s="63"/>
      <c r="R64" s="63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2.75" hidden="1" customHeight="1" x14ac:dyDescent="0.2">
      <c r="A65" s="128"/>
      <c r="B65" s="57"/>
      <c r="C65" s="57"/>
      <c r="D65" s="57"/>
      <c r="E65" s="129"/>
      <c r="F65" s="130"/>
      <c r="G65" s="131"/>
      <c r="H65" s="63"/>
      <c r="I65" s="63"/>
      <c r="J65" s="63"/>
      <c r="L65" s="57"/>
      <c r="M65" s="57"/>
      <c r="N65" s="57"/>
      <c r="O65" s="57"/>
      <c r="P65" s="63"/>
      <c r="Q65" s="63"/>
      <c r="R65" s="63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</row>
    <row r="66" spans="1:34" ht="12.75" hidden="1" customHeight="1" x14ac:dyDescent="0.2">
      <c r="A66" s="128"/>
      <c r="B66" s="57"/>
      <c r="C66" s="57"/>
      <c r="D66" s="57"/>
      <c r="E66" s="129"/>
      <c r="F66" s="130"/>
      <c r="G66" s="131"/>
      <c r="H66" s="63"/>
      <c r="I66" s="63"/>
      <c r="J66" s="63"/>
      <c r="L66" s="57"/>
      <c r="M66" s="57"/>
      <c r="N66" s="57"/>
      <c r="O66" s="57"/>
      <c r="P66" s="63"/>
      <c r="Q66" s="63"/>
      <c r="R66" s="63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</row>
    <row r="67" spans="1:34" ht="12.75" hidden="1" customHeight="1" x14ac:dyDescent="0.2">
      <c r="A67" s="128"/>
      <c r="B67" s="57"/>
      <c r="C67" s="57"/>
      <c r="D67" s="57"/>
      <c r="E67" s="129"/>
      <c r="F67" s="130"/>
      <c r="G67" s="131"/>
      <c r="H67" s="63"/>
      <c r="I67" s="63"/>
      <c r="J67" s="63"/>
      <c r="L67" s="57"/>
      <c r="M67" s="57"/>
      <c r="N67" s="57"/>
      <c r="O67" s="57"/>
      <c r="P67" s="63"/>
      <c r="Q67" s="63"/>
      <c r="R67" s="63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</row>
    <row r="68" spans="1:34" ht="12.75" hidden="1" customHeight="1" x14ac:dyDescent="0.2">
      <c r="A68" s="128"/>
      <c r="B68" s="57"/>
      <c r="C68" s="57"/>
      <c r="D68" s="57"/>
      <c r="E68" s="129"/>
      <c r="F68" s="130"/>
      <c r="G68" s="131"/>
      <c r="H68" s="63"/>
      <c r="I68" s="63"/>
      <c r="J68" s="63"/>
      <c r="L68" s="57"/>
      <c r="M68" s="57"/>
      <c r="N68" s="57"/>
      <c r="O68" s="57"/>
      <c r="P68" s="63"/>
      <c r="Q68" s="63"/>
      <c r="R68" s="63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</row>
    <row r="69" spans="1:34" ht="12.75" hidden="1" customHeight="1" x14ac:dyDescent="0.2">
      <c r="A69" s="128"/>
      <c r="B69" s="57"/>
      <c r="C69" s="57"/>
      <c r="D69" s="57"/>
      <c r="E69" s="129"/>
      <c r="F69" s="130"/>
      <c r="G69" s="131"/>
      <c r="H69" s="63"/>
      <c r="I69" s="63"/>
      <c r="J69" s="63"/>
      <c r="L69" s="57"/>
      <c r="M69" s="57"/>
      <c r="N69" s="57"/>
      <c r="O69" s="57"/>
      <c r="P69" s="63"/>
      <c r="Q69" s="63"/>
      <c r="R69" s="63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</row>
    <row r="70" spans="1:34" ht="12.75" hidden="1" customHeight="1" x14ac:dyDescent="0.2">
      <c r="A70" s="128"/>
      <c r="B70" s="57"/>
      <c r="C70" s="57"/>
      <c r="D70" s="57"/>
      <c r="E70" s="129"/>
      <c r="F70" s="130"/>
      <c r="G70" s="131"/>
      <c r="H70" s="63"/>
      <c r="I70" s="63"/>
      <c r="J70" s="63"/>
      <c r="L70" s="57"/>
      <c r="M70" s="57"/>
      <c r="N70" s="57"/>
      <c r="O70" s="57"/>
      <c r="P70" s="63"/>
      <c r="Q70" s="63"/>
      <c r="R70" s="63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</row>
    <row r="71" spans="1:34" ht="12.75" hidden="1" customHeight="1" x14ac:dyDescent="0.2">
      <c r="A71" s="128"/>
      <c r="B71" s="57"/>
      <c r="C71" s="57"/>
      <c r="D71" s="57"/>
      <c r="E71" s="129"/>
      <c r="F71" s="130"/>
      <c r="G71" s="131"/>
      <c r="H71" s="63"/>
      <c r="I71" s="63"/>
      <c r="J71" s="63"/>
      <c r="L71" s="57"/>
      <c r="M71" s="57"/>
      <c r="N71" s="57"/>
      <c r="O71" s="57"/>
      <c r="P71" s="63"/>
      <c r="Q71" s="63"/>
      <c r="R71" s="63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</row>
    <row r="72" spans="1:34" ht="12.75" hidden="1" customHeight="1" x14ac:dyDescent="0.2">
      <c r="A72" s="128"/>
      <c r="B72" s="57"/>
      <c r="C72" s="57"/>
      <c r="D72" s="57"/>
      <c r="E72" s="129"/>
      <c r="F72" s="130"/>
      <c r="G72" s="131"/>
      <c r="H72" s="63"/>
      <c r="I72" s="63"/>
      <c r="J72" s="63"/>
      <c r="L72" s="57"/>
      <c r="M72" s="57"/>
      <c r="N72" s="57"/>
      <c r="O72" s="57"/>
      <c r="P72" s="63"/>
      <c r="Q72" s="63"/>
      <c r="R72" s="63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</row>
    <row r="73" spans="1:34" ht="12.75" hidden="1" customHeight="1" x14ac:dyDescent="0.2">
      <c r="A73" s="128"/>
      <c r="B73" s="57"/>
      <c r="C73" s="57"/>
      <c r="D73" s="57"/>
      <c r="E73" s="129"/>
      <c r="F73" s="130"/>
      <c r="G73" s="131"/>
      <c r="H73" s="63"/>
      <c r="I73" s="63"/>
      <c r="J73" s="63"/>
      <c r="L73" s="57"/>
      <c r="M73" s="57"/>
      <c r="N73" s="57"/>
      <c r="O73" s="57"/>
      <c r="P73" s="63"/>
      <c r="Q73" s="63"/>
      <c r="R73" s="63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</row>
    <row r="74" spans="1:34" ht="12.75" hidden="1" customHeight="1" x14ac:dyDescent="0.2">
      <c r="A74" s="128"/>
      <c r="B74" s="57"/>
      <c r="C74" s="57"/>
      <c r="D74" s="57"/>
      <c r="E74" s="129"/>
      <c r="F74" s="130"/>
      <c r="G74" s="131"/>
      <c r="H74" s="63"/>
      <c r="I74" s="63"/>
      <c r="J74" s="63"/>
      <c r="L74" s="57"/>
      <c r="M74" s="57"/>
      <c r="N74" s="57"/>
      <c r="O74" s="57"/>
      <c r="P74" s="63"/>
      <c r="Q74" s="63"/>
      <c r="R74" s="63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</row>
    <row r="75" spans="1:34" ht="12.75" hidden="1" customHeight="1" x14ac:dyDescent="0.2">
      <c r="A75" s="128"/>
      <c r="B75" s="57"/>
      <c r="C75" s="57"/>
      <c r="D75" s="57"/>
      <c r="E75" s="129"/>
      <c r="F75" s="130"/>
      <c r="G75" s="131"/>
      <c r="H75" s="63"/>
      <c r="I75" s="63"/>
      <c r="J75" s="63"/>
      <c r="L75" s="57"/>
      <c r="M75" s="57"/>
      <c r="N75" s="57"/>
      <c r="O75" s="57"/>
      <c r="P75" s="63"/>
      <c r="Q75" s="63"/>
      <c r="R75" s="63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</row>
    <row r="76" spans="1:34" ht="12.75" hidden="1" customHeight="1" x14ac:dyDescent="0.2">
      <c r="A76" s="128"/>
      <c r="B76" s="57"/>
      <c r="C76" s="57"/>
      <c r="D76" s="57"/>
      <c r="E76" s="129"/>
      <c r="F76" s="130"/>
      <c r="G76" s="131"/>
      <c r="H76" s="63"/>
      <c r="I76" s="63"/>
      <c r="J76" s="63"/>
      <c r="L76" s="57"/>
      <c r="M76" s="57"/>
      <c r="N76" s="57"/>
      <c r="O76" s="57"/>
      <c r="P76" s="63"/>
      <c r="Q76" s="63"/>
      <c r="R76" s="63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</row>
    <row r="77" spans="1:34" ht="12.75" hidden="1" customHeight="1" x14ac:dyDescent="0.2">
      <c r="A77" s="128"/>
      <c r="B77" s="57"/>
      <c r="C77" s="57"/>
      <c r="D77" s="57"/>
      <c r="E77" s="129"/>
      <c r="F77" s="130"/>
      <c r="G77" s="131"/>
      <c r="H77" s="63"/>
      <c r="I77" s="63"/>
      <c r="J77" s="63"/>
      <c r="L77" s="57"/>
      <c r="M77" s="57"/>
      <c r="N77" s="57"/>
      <c r="O77" s="57"/>
      <c r="P77" s="63"/>
      <c r="Q77" s="63"/>
      <c r="R77" s="63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</row>
    <row r="78" spans="1:34" ht="12.75" hidden="1" customHeight="1" x14ac:dyDescent="0.2">
      <c r="A78" s="128"/>
      <c r="B78" s="57"/>
      <c r="C78" s="57"/>
      <c r="D78" s="57"/>
      <c r="E78" s="129"/>
      <c r="F78" s="130"/>
      <c r="G78" s="131"/>
      <c r="H78" s="63"/>
      <c r="I78" s="63"/>
      <c r="J78" s="63"/>
      <c r="L78" s="57"/>
      <c r="M78" s="57"/>
      <c r="N78" s="57"/>
      <c r="O78" s="57"/>
      <c r="P78" s="63"/>
      <c r="Q78" s="63"/>
      <c r="R78" s="63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</row>
    <row r="79" spans="1:34" ht="12.75" hidden="1" customHeight="1" x14ac:dyDescent="0.2">
      <c r="A79" s="128"/>
      <c r="B79" s="57"/>
      <c r="C79" s="57"/>
      <c r="D79" s="57"/>
      <c r="E79" s="129"/>
      <c r="F79" s="130"/>
      <c r="G79" s="131"/>
      <c r="H79" s="63"/>
      <c r="I79" s="63"/>
      <c r="J79" s="63"/>
      <c r="L79" s="57"/>
      <c r="M79" s="57"/>
      <c r="N79" s="57"/>
      <c r="O79" s="57"/>
      <c r="P79" s="63"/>
      <c r="Q79" s="63"/>
      <c r="R79" s="63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</row>
    <row r="80" spans="1:34" ht="12.75" hidden="1" customHeight="1" x14ac:dyDescent="0.2">
      <c r="A80" s="128"/>
      <c r="B80" s="57"/>
      <c r="C80" s="57"/>
      <c r="D80" s="57"/>
      <c r="E80" s="129"/>
      <c r="F80" s="130"/>
      <c r="G80" s="131"/>
      <c r="H80" s="63"/>
      <c r="I80" s="63"/>
      <c r="J80" s="63"/>
      <c r="L80" s="57"/>
      <c r="M80" s="57"/>
      <c r="N80" s="57"/>
      <c r="O80" s="57"/>
      <c r="P80" s="63"/>
      <c r="Q80" s="63"/>
      <c r="R80" s="63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</row>
    <row r="81" spans="1:34" ht="12.75" hidden="1" customHeight="1" x14ac:dyDescent="0.2">
      <c r="A81" s="128"/>
      <c r="B81" s="57"/>
      <c r="C81" s="57"/>
      <c r="D81" s="57"/>
      <c r="E81" s="129"/>
      <c r="F81" s="130"/>
      <c r="G81" s="131"/>
      <c r="H81" s="63"/>
      <c r="I81" s="63"/>
      <c r="J81" s="63"/>
      <c r="L81" s="57"/>
      <c r="M81" s="57"/>
      <c r="N81" s="57"/>
      <c r="O81" s="57"/>
      <c r="P81" s="63"/>
      <c r="Q81" s="63"/>
      <c r="R81" s="63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</row>
    <row r="82" spans="1:34" ht="12.75" hidden="1" customHeight="1" x14ac:dyDescent="0.2">
      <c r="A82" s="128"/>
      <c r="B82" s="57"/>
      <c r="C82" s="57"/>
      <c r="D82" s="57"/>
      <c r="E82" s="129"/>
      <c r="F82" s="130"/>
      <c r="G82" s="131"/>
      <c r="H82" s="63"/>
      <c r="I82" s="63"/>
      <c r="J82" s="63"/>
      <c r="L82" s="57"/>
      <c r="M82" s="57"/>
      <c r="N82" s="57"/>
      <c r="O82" s="57"/>
      <c r="P82" s="63"/>
      <c r="Q82" s="63"/>
      <c r="R82" s="63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</row>
    <row r="83" spans="1:34" ht="12.75" hidden="1" customHeight="1" x14ac:dyDescent="0.2">
      <c r="A83" s="128"/>
      <c r="B83" s="57"/>
      <c r="C83" s="57"/>
      <c r="D83" s="57"/>
      <c r="E83" s="129"/>
      <c r="F83" s="130"/>
      <c r="G83" s="131"/>
      <c r="H83" s="63"/>
      <c r="I83" s="63"/>
      <c r="J83" s="63"/>
      <c r="L83" s="57"/>
      <c r="M83" s="57"/>
      <c r="N83" s="57"/>
      <c r="O83" s="57"/>
      <c r="P83" s="63"/>
      <c r="Q83" s="63"/>
      <c r="R83" s="63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</row>
    <row r="84" spans="1:34" ht="12.75" hidden="1" customHeight="1" x14ac:dyDescent="0.2">
      <c r="A84" s="128"/>
      <c r="B84" s="57"/>
      <c r="C84" s="57"/>
      <c r="D84" s="57"/>
      <c r="E84" s="129"/>
      <c r="F84" s="130"/>
      <c r="G84" s="131"/>
      <c r="H84" s="63"/>
      <c r="I84" s="63"/>
      <c r="J84" s="63"/>
      <c r="L84" s="57"/>
      <c r="M84" s="57"/>
      <c r="N84" s="57"/>
      <c r="O84" s="57"/>
      <c r="P84" s="63"/>
      <c r="Q84" s="63"/>
      <c r="R84" s="63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</row>
    <row r="85" spans="1:34" ht="12.75" hidden="1" customHeight="1" x14ac:dyDescent="0.2">
      <c r="A85" s="128"/>
      <c r="B85" s="57"/>
      <c r="C85" s="57"/>
      <c r="D85" s="57"/>
      <c r="E85" s="129"/>
      <c r="F85" s="130"/>
      <c r="G85" s="131"/>
      <c r="H85" s="63"/>
      <c r="I85" s="63"/>
      <c r="J85" s="63"/>
      <c r="L85" s="57"/>
      <c r="M85" s="57"/>
      <c r="N85" s="57"/>
      <c r="O85" s="57"/>
      <c r="P85" s="63"/>
      <c r="Q85" s="63"/>
      <c r="R85" s="63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</row>
    <row r="86" spans="1:34" ht="12.75" hidden="1" customHeight="1" x14ac:dyDescent="0.2">
      <c r="A86" s="128"/>
      <c r="B86" s="57"/>
      <c r="C86" s="57"/>
      <c r="D86" s="57"/>
      <c r="E86" s="129"/>
      <c r="F86" s="130"/>
      <c r="G86" s="131"/>
      <c r="H86" s="63"/>
      <c r="I86" s="63"/>
      <c r="J86" s="63"/>
      <c r="L86" s="57"/>
      <c r="M86" s="57"/>
      <c r="N86" s="57"/>
      <c r="O86" s="57"/>
      <c r="P86" s="63"/>
      <c r="Q86" s="63"/>
      <c r="R86" s="63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</row>
    <row r="87" spans="1:34" ht="12.75" hidden="1" customHeight="1" x14ac:dyDescent="0.2">
      <c r="A87" s="128"/>
      <c r="B87" s="57"/>
      <c r="C87" s="57"/>
      <c r="D87" s="57"/>
      <c r="E87" s="129"/>
      <c r="F87" s="130"/>
      <c r="G87" s="131"/>
      <c r="H87" s="63"/>
      <c r="I87" s="63"/>
      <c r="J87" s="63"/>
      <c r="L87" s="57"/>
      <c r="M87" s="57"/>
      <c r="N87" s="57"/>
      <c r="O87" s="57"/>
      <c r="P87" s="63"/>
      <c r="Q87" s="63"/>
      <c r="R87" s="63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</row>
    <row r="88" spans="1:34" ht="12.75" hidden="1" customHeight="1" x14ac:dyDescent="0.2">
      <c r="A88" s="128"/>
      <c r="B88" s="57"/>
      <c r="C88" s="57"/>
      <c r="D88" s="57"/>
      <c r="E88" s="129"/>
      <c r="F88" s="130"/>
      <c r="G88" s="131"/>
      <c r="H88" s="63"/>
      <c r="I88" s="63"/>
      <c r="J88" s="63"/>
      <c r="L88" s="57"/>
      <c r="M88" s="57"/>
      <c r="N88" s="57"/>
      <c r="O88" s="57"/>
      <c r="P88" s="63"/>
      <c r="Q88" s="63"/>
      <c r="R88" s="63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</row>
    <row r="89" spans="1:34" ht="12.75" hidden="1" customHeight="1" x14ac:dyDescent="0.2">
      <c r="A89" s="128"/>
      <c r="B89" s="57"/>
      <c r="C89" s="57"/>
      <c r="D89" s="57"/>
      <c r="E89" s="129"/>
      <c r="F89" s="130"/>
      <c r="G89" s="131"/>
      <c r="H89" s="63"/>
      <c r="I89" s="63"/>
      <c r="J89" s="63"/>
      <c r="L89" s="57"/>
      <c r="M89" s="57"/>
      <c r="N89" s="57"/>
      <c r="O89" s="57"/>
      <c r="P89" s="63"/>
      <c r="Q89" s="63"/>
      <c r="R89" s="63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</row>
    <row r="90" spans="1:34" ht="12.75" hidden="1" customHeight="1" x14ac:dyDescent="0.2">
      <c r="A90" s="128"/>
      <c r="B90" s="57"/>
      <c r="C90" s="57"/>
      <c r="D90" s="57"/>
      <c r="E90" s="129"/>
      <c r="F90" s="130"/>
      <c r="G90" s="131"/>
      <c r="H90" s="63"/>
      <c r="I90" s="63"/>
      <c r="J90" s="63"/>
      <c r="L90" s="57"/>
      <c r="M90" s="57"/>
      <c r="N90" s="57"/>
      <c r="O90" s="57"/>
      <c r="P90" s="63"/>
      <c r="Q90" s="63"/>
      <c r="R90" s="63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</row>
    <row r="91" spans="1:34" ht="12.75" hidden="1" customHeight="1" x14ac:dyDescent="0.2">
      <c r="A91" s="128"/>
      <c r="B91" s="57"/>
      <c r="C91" s="57"/>
      <c r="D91" s="57"/>
      <c r="E91" s="129"/>
      <c r="F91" s="130"/>
      <c r="G91" s="131"/>
      <c r="H91" s="63"/>
      <c r="I91" s="63"/>
      <c r="J91" s="63"/>
      <c r="L91" s="57"/>
      <c r="M91" s="57"/>
      <c r="N91" s="57"/>
      <c r="O91" s="57"/>
      <c r="P91" s="63"/>
      <c r="Q91" s="63"/>
      <c r="R91" s="63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</row>
    <row r="92" spans="1:34" ht="12.75" hidden="1" customHeight="1" x14ac:dyDescent="0.2">
      <c r="A92" s="128"/>
      <c r="B92" s="57"/>
      <c r="C92" s="57"/>
      <c r="D92" s="57"/>
      <c r="E92" s="129"/>
      <c r="F92" s="130"/>
      <c r="G92" s="131"/>
      <c r="H92" s="63"/>
      <c r="I92" s="63"/>
      <c r="J92" s="63"/>
      <c r="L92" s="57"/>
      <c r="M92" s="57"/>
      <c r="N92" s="57"/>
      <c r="O92" s="57"/>
      <c r="P92" s="63"/>
      <c r="Q92" s="63"/>
      <c r="R92" s="63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</row>
    <row r="93" spans="1:34" ht="12.75" hidden="1" customHeight="1" x14ac:dyDescent="0.2">
      <c r="A93" s="128"/>
      <c r="B93" s="57"/>
      <c r="C93" s="57"/>
      <c r="D93" s="57"/>
      <c r="E93" s="129"/>
      <c r="F93" s="130"/>
      <c r="G93" s="131"/>
      <c r="H93" s="63"/>
      <c r="I93" s="63"/>
      <c r="J93" s="63"/>
      <c r="L93" s="57"/>
      <c r="M93" s="57"/>
      <c r="N93" s="57"/>
      <c r="O93" s="57"/>
      <c r="P93" s="63"/>
      <c r="Q93" s="63"/>
      <c r="R93" s="63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</row>
    <row r="94" spans="1:34" ht="12.75" hidden="1" customHeight="1" x14ac:dyDescent="0.2">
      <c r="A94" s="128"/>
      <c r="B94" s="57"/>
      <c r="C94" s="57"/>
      <c r="D94" s="57"/>
      <c r="E94" s="129"/>
      <c r="F94" s="130"/>
      <c r="G94" s="131"/>
      <c r="H94" s="63"/>
      <c r="I94" s="63"/>
      <c r="J94" s="63"/>
      <c r="L94" s="57"/>
      <c r="M94" s="57"/>
      <c r="N94" s="57"/>
      <c r="O94" s="57"/>
      <c r="P94" s="63"/>
      <c r="Q94" s="63"/>
      <c r="R94" s="63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</row>
    <row r="95" spans="1:34" ht="12.75" hidden="1" customHeight="1" x14ac:dyDescent="0.2">
      <c r="A95" s="128"/>
      <c r="B95" s="57"/>
      <c r="C95" s="57"/>
      <c r="D95" s="57"/>
      <c r="E95" s="129"/>
      <c r="F95" s="130"/>
      <c r="G95" s="131"/>
      <c r="H95" s="63"/>
      <c r="I95" s="63"/>
      <c r="J95" s="63"/>
      <c r="L95" s="57"/>
      <c r="M95" s="57"/>
      <c r="N95" s="57"/>
      <c r="O95" s="57"/>
      <c r="P95" s="63"/>
      <c r="Q95" s="63"/>
      <c r="R95" s="63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</row>
    <row r="96" spans="1:34" ht="12.75" hidden="1" customHeight="1" x14ac:dyDescent="0.2">
      <c r="A96" s="128"/>
      <c r="B96" s="57"/>
      <c r="C96" s="57"/>
      <c r="D96" s="57"/>
      <c r="E96" s="129"/>
      <c r="F96" s="130"/>
      <c r="G96" s="131"/>
      <c r="H96" s="63"/>
      <c r="I96" s="63"/>
      <c r="J96" s="63"/>
      <c r="L96" s="57"/>
      <c r="M96" s="57"/>
      <c r="N96" s="57"/>
      <c r="O96" s="57"/>
      <c r="P96" s="63"/>
      <c r="Q96" s="63"/>
      <c r="R96" s="63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</row>
    <row r="97" spans="1:34" ht="12.75" hidden="1" customHeight="1" x14ac:dyDescent="0.2">
      <c r="A97" s="128"/>
      <c r="B97" s="57"/>
      <c r="C97" s="57"/>
      <c r="D97" s="57"/>
      <c r="E97" s="129"/>
      <c r="F97" s="130"/>
      <c r="G97" s="131"/>
      <c r="H97" s="63"/>
      <c r="I97" s="63"/>
      <c r="J97" s="63"/>
      <c r="L97" s="57"/>
      <c r="M97" s="57"/>
      <c r="N97" s="57"/>
      <c r="O97" s="57"/>
      <c r="P97" s="63"/>
      <c r="Q97" s="63"/>
      <c r="R97" s="63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</row>
    <row r="98" spans="1:34" ht="12.75" hidden="1" customHeight="1" x14ac:dyDescent="0.2">
      <c r="A98" s="128"/>
      <c r="B98" s="57"/>
      <c r="C98" s="57"/>
      <c r="D98" s="57"/>
      <c r="E98" s="129"/>
      <c r="F98" s="130"/>
      <c r="G98" s="131"/>
      <c r="H98" s="63"/>
      <c r="I98" s="63"/>
      <c r="J98" s="63"/>
      <c r="L98" s="57"/>
      <c r="M98" s="57"/>
      <c r="N98" s="57"/>
      <c r="O98" s="57"/>
      <c r="P98" s="63"/>
      <c r="Q98" s="63"/>
      <c r="R98" s="63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</row>
    <row r="99" spans="1:34" ht="12.75" hidden="1" customHeight="1" x14ac:dyDescent="0.2">
      <c r="A99" s="128"/>
      <c r="B99" s="57"/>
      <c r="C99" s="57"/>
      <c r="D99" s="57"/>
      <c r="E99" s="129"/>
      <c r="F99" s="130"/>
      <c r="G99" s="131"/>
      <c r="H99" s="63"/>
      <c r="I99" s="63"/>
      <c r="J99" s="63"/>
      <c r="L99" s="57"/>
      <c r="M99" s="57"/>
      <c r="N99" s="57"/>
      <c r="O99" s="57"/>
      <c r="P99" s="63"/>
      <c r="Q99" s="63"/>
      <c r="R99" s="63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</row>
    <row r="100" spans="1:34" ht="12.75" hidden="1" customHeight="1" x14ac:dyDescent="0.2">
      <c r="A100" s="128"/>
      <c r="B100" s="57"/>
      <c r="C100" s="57"/>
      <c r="D100" s="57"/>
      <c r="E100" s="129"/>
      <c r="F100" s="130"/>
      <c r="G100" s="131"/>
      <c r="H100" s="63"/>
      <c r="I100" s="63"/>
      <c r="J100" s="63"/>
      <c r="L100" s="57"/>
      <c r="M100" s="57"/>
      <c r="N100" s="57"/>
      <c r="O100" s="57"/>
      <c r="P100" s="63"/>
      <c r="Q100" s="63"/>
      <c r="R100" s="63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</row>
    <row r="101" spans="1:34" ht="12.75" hidden="1" customHeight="1" x14ac:dyDescent="0.2">
      <c r="A101" s="128"/>
      <c r="B101" s="57"/>
      <c r="C101" s="57"/>
      <c r="D101" s="57"/>
      <c r="E101" s="129"/>
      <c r="F101" s="130"/>
      <c r="G101" s="131"/>
      <c r="H101" s="63"/>
      <c r="I101" s="63"/>
      <c r="J101" s="63"/>
      <c r="L101" s="57"/>
      <c r="M101" s="57"/>
      <c r="N101" s="57"/>
      <c r="O101" s="57"/>
      <c r="P101" s="63"/>
      <c r="Q101" s="63"/>
      <c r="R101" s="63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</row>
    <row r="102" spans="1:34" ht="12.75" hidden="1" customHeight="1" x14ac:dyDescent="0.2">
      <c r="A102" s="128"/>
      <c r="B102" s="57"/>
      <c r="C102" s="57"/>
      <c r="D102" s="57"/>
      <c r="E102" s="129"/>
      <c r="F102" s="130"/>
      <c r="G102" s="131"/>
      <c r="H102" s="63"/>
      <c r="I102" s="63"/>
      <c r="J102" s="63"/>
      <c r="L102" s="57"/>
      <c r="M102" s="57"/>
      <c r="N102" s="57"/>
      <c r="O102" s="57"/>
      <c r="P102" s="63"/>
      <c r="Q102" s="63"/>
      <c r="R102" s="63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</row>
    <row r="103" spans="1:34" ht="12.75" hidden="1" customHeight="1" x14ac:dyDescent="0.2">
      <c r="A103" s="128"/>
      <c r="B103" s="57"/>
      <c r="C103" s="57"/>
      <c r="D103" s="57"/>
      <c r="E103" s="129"/>
      <c r="F103" s="130"/>
      <c r="G103" s="131"/>
      <c r="H103" s="63"/>
      <c r="I103" s="63"/>
      <c r="J103" s="63"/>
      <c r="L103" s="57"/>
      <c r="M103" s="57"/>
      <c r="N103" s="57"/>
      <c r="O103" s="57"/>
      <c r="P103" s="63"/>
      <c r="Q103" s="63"/>
      <c r="R103" s="63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</row>
    <row r="104" spans="1:34" ht="12.75" hidden="1" customHeight="1" x14ac:dyDescent="0.2">
      <c r="A104" s="128"/>
      <c r="B104" s="57"/>
      <c r="C104" s="57"/>
      <c r="D104" s="57"/>
      <c r="E104" s="129"/>
      <c r="F104" s="130"/>
      <c r="G104" s="131"/>
      <c r="H104" s="63"/>
      <c r="I104" s="63"/>
      <c r="J104" s="63"/>
      <c r="L104" s="57"/>
      <c r="M104" s="57"/>
      <c r="N104" s="57"/>
      <c r="O104" s="57"/>
      <c r="P104" s="63"/>
      <c r="Q104" s="63"/>
      <c r="R104" s="63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</row>
    <row r="105" spans="1:34" ht="12.75" hidden="1" customHeight="1" x14ac:dyDescent="0.2">
      <c r="A105" s="128"/>
      <c r="B105" s="57"/>
      <c r="C105" s="57"/>
      <c r="D105" s="57"/>
      <c r="E105" s="129"/>
      <c r="F105" s="130"/>
      <c r="G105" s="131"/>
      <c r="H105" s="63"/>
      <c r="I105" s="63"/>
      <c r="J105" s="63"/>
      <c r="L105" s="57"/>
      <c r="M105" s="57"/>
      <c r="N105" s="57"/>
      <c r="O105" s="57"/>
      <c r="P105" s="63"/>
      <c r="Q105" s="63"/>
      <c r="R105" s="63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</row>
    <row r="106" spans="1:34" ht="12.75" hidden="1" customHeight="1" x14ac:dyDescent="0.2">
      <c r="A106" s="128"/>
      <c r="B106" s="57"/>
      <c r="C106" s="57"/>
      <c r="D106" s="57"/>
      <c r="E106" s="129"/>
      <c r="F106" s="130"/>
      <c r="G106" s="131"/>
      <c r="H106" s="63"/>
      <c r="I106" s="63"/>
      <c r="J106" s="63"/>
      <c r="L106" s="57"/>
      <c r="M106" s="57"/>
      <c r="N106" s="57"/>
      <c r="O106" s="57"/>
      <c r="P106" s="63"/>
      <c r="Q106" s="63"/>
      <c r="R106" s="63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</row>
    <row r="107" spans="1:34" ht="12.75" hidden="1" customHeight="1" x14ac:dyDescent="0.2">
      <c r="A107" s="128"/>
      <c r="B107" s="57"/>
      <c r="C107" s="57"/>
      <c r="D107" s="57"/>
      <c r="E107" s="129"/>
      <c r="F107" s="130"/>
      <c r="G107" s="131"/>
      <c r="H107" s="63"/>
      <c r="I107" s="63"/>
      <c r="J107" s="63"/>
      <c r="L107" s="57"/>
      <c r="M107" s="57"/>
      <c r="N107" s="57"/>
      <c r="O107" s="57"/>
      <c r="P107" s="63"/>
      <c r="Q107" s="63"/>
      <c r="R107" s="63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</row>
    <row r="108" spans="1:34" ht="12.75" hidden="1" customHeight="1" x14ac:dyDescent="0.2">
      <c r="A108" s="128"/>
      <c r="B108" s="57"/>
      <c r="C108" s="57"/>
      <c r="D108" s="57"/>
      <c r="E108" s="129"/>
      <c r="F108" s="130"/>
      <c r="G108" s="131"/>
      <c r="H108" s="63"/>
      <c r="I108" s="63"/>
      <c r="J108" s="63"/>
      <c r="L108" s="57"/>
      <c r="M108" s="57"/>
      <c r="N108" s="57"/>
      <c r="O108" s="57"/>
      <c r="P108" s="63"/>
      <c r="Q108" s="63"/>
      <c r="R108" s="63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</row>
    <row r="109" spans="1:34" ht="12.75" hidden="1" customHeight="1" x14ac:dyDescent="0.2">
      <c r="A109" s="128"/>
      <c r="B109" s="57"/>
      <c r="C109" s="57"/>
      <c r="D109" s="57"/>
      <c r="E109" s="129"/>
      <c r="F109" s="130"/>
      <c r="G109" s="131"/>
      <c r="H109" s="63"/>
      <c r="I109" s="63"/>
      <c r="J109" s="63"/>
      <c r="L109" s="57"/>
      <c r="M109" s="57"/>
      <c r="N109" s="57"/>
      <c r="O109" s="57"/>
      <c r="P109" s="63"/>
      <c r="Q109" s="63"/>
      <c r="R109" s="63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</row>
    <row r="110" spans="1:34" ht="12.75" hidden="1" customHeight="1" x14ac:dyDescent="0.2">
      <c r="A110" s="128"/>
      <c r="B110" s="57"/>
      <c r="C110" s="57"/>
      <c r="D110" s="57"/>
      <c r="E110" s="129"/>
      <c r="F110" s="130"/>
      <c r="G110" s="131"/>
      <c r="H110" s="63"/>
      <c r="I110" s="63"/>
      <c r="J110" s="63"/>
      <c r="L110" s="57"/>
      <c r="M110" s="57"/>
      <c r="N110" s="57"/>
      <c r="O110" s="57"/>
      <c r="P110" s="63"/>
      <c r="Q110" s="63"/>
      <c r="R110" s="63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</row>
    <row r="111" spans="1:34" ht="12.75" hidden="1" customHeight="1" x14ac:dyDescent="0.2">
      <c r="A111" s="128"/>
      <c r="B111" s="57"/>
      <c r="C111" s="57"/>
      <c r="D111" s="57"/>
      <c r="E111" s="129"/>
      <c r="F111" s="130"/>
      <c r="G111" s="131"/>
      <c r="H111" s="63"/>
      <c r="I111" s="63"/>
      <c r="J111" s="63"/>
      <c r="L111" s="57"/>
      <c r="M111" s="57"/>
      <c r="N111" s="57"/>
      <c r="O111" s="57"/>
      <c r="P111" s="63"/>
      <c r="Q111" s="63"/>
      <c r="R111" s="63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</row>
    <row r="112" spans="1:34" ht="12.75" hidden="1" customHeight="1" x14ac:dyDescent="0.2">
      <c r="A112" s="128"/>
      <c r="B112" s="57"/>
      <c r="C112" s="57"/>
      <c r="D112" s="57"/>
      <c r="E112" s="129"/>
      <c r="F112" s="130"/>
      <c r="G112" s="131"/>
      <c r="H112" s="63"/>
      <c r="I112" s="63"/>
      <c r="J112" s="63"/>
      <c r="L112" s="57"/>
      <c r="M112" s="57"/>
      <c r="N112" s="57"/>
      <c r="O112" s="57"/>
      <c r="P112" s="63"/>
      <c r="Q112" s="63"/>
      <c r="R112" s="63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</row>
    <row r="113" spans="1:34" ht="12.75" hidden="1" customHeight="1" x14ac:dyDescent="0.2">
      <c r="A113" s="128"/>
      <c r="B113" s="57"/>
      <c r="C113" s="57"/>
      <c r="D113" s="57"/>
      <c r="E113" s="129"/>
      <c r="F113" s="130"/>
      <c r="G113" s="131"/>
      <c r="H113" s="63"/>
      <c r="I113" s="63"/>
      <c r="J113" s="63"/>
      <c r="L113" s="57"/>
      <c r="M113" s="57"/>
      <c r="N113" s="57"/>
      <c r="O113" s="57"/>
      <c r="P113" s="63"/>
      <c r="Q113" s="63"/>
      <c r="R113" s="63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</row>
    <row r="114" spans="1:34" ht="12.75" hidden="1" customHeight="1" x14ac:dyDescent="0.2">
      <c r="A114" s="128"/>
      <c r="B114" s="57"/>
      <c r="C114" s="57"/>
      <c r="D114" s="57"/>
      <c r="E114" s="129"/>
      <c r="F114" s="130"/>
      <c r="G114" s="131"/>
      <c r="H114" s="63"/>
      <c r="I114" s="63"/>
      <c r="J114" s="63"/>
      <c r="L114" s="57"/>
      <c r="M114" s="57"/>
      <c r="N114" s="57"/>
      <c r="O114" s="57"/>
      <c r="P114" s="63"/>
      <c r="Q114" s="63"/>
      <c r="R114" s="63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</row>
    <row r="115" spans="1:34" ht="12.75" hidden="1" customHeight="1" x14ac:dyDescent="0.2">
      <c r="A115" s="128"/>
      <c r="B115" s="57"/>
      <c r="C115" s="57"/>
      <c r="D115" s="57"/>
      <c r="E115" s="129"/>
      <c r="F115" s="130"/>
      <c r="G115" s="131"/>
      <c r="H115" s="63"/>
      <c r="I115" s="63"/>
      <c r="J115" s="63"/>
      <c r="L115" s="57"/>
      <c r="M115" s="57"/>
      <c r="N115" s="57"/>
      <c r="O115" s="57"/>
      <c r="P115" s="63"/>
      <c r="Q115" s="63"/>
      <c r="R115" s="63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</row>
    <row r="116" spans="1:34" ht="12.75" hidden="1" customHeight="1" x14ac:dyDescent="0.2">
      <c r="A116" s="128"/>
      <c r="B116" s="57"/>
      <c r="C116" s="57"/>
      <c r="D116" s="57"/>
      <c r="E116" s="129"/>
      <c r="F116" s="130"/>
      <c r="G116" s="131"/>
      <c r="H116" s="63"/>
      <c r="I116" s="63"/>
      <c r="J116" s="63"/>
      <c r="L116" s="57"/>
      <c r="M116" s="57"/>
      <c r="N116" s="57"/>
      <c r="O116" s="57"/>
      <c r="P116" s="63"/>
      <c r="Q116" s="63"/>
      <c r="R116" s="63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</row>
    <row r="117" spans="1:34" ht="12.75" hidden="1" customHeight="1" x14ac:dyDescent="0.2">
      <c r="A117" s="128"/>
      <c r="B117" s="57"/>
      <c r="C117" s="57"/>
      <c r="D117" s="57"/>
      <c r="E117" s="129"/>
      <c r="F117" s="130"/>
      <c r="G117" s="131"/>
      <c r="H117" s="63"/>
      <c r="I117" s="63"/>
      <c r="J117" s="63"/>
      <c r="L117" s="57"/>
      <c r="M117" s="57"/>
      <c r="N117" s="57"/>
      <c r="O117" s="57"/>
      <c r="P117" s="63"/>
      <c r="Q117" s="63"/>
      <c r="R117" s="63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</row>
    <row r="118" spans="1:34" ht="12.75" hidden="1" customHeight="1" x14ac:dyDescent="0.2">
      <c r="A118" s="128"/>
      <c r="B118" s="57"/>
      <c r="C118" s="57"/>
      <c r="D118" s="57"/>
      <c r="E118" s="129"/>
      <c r="F118" s="130"/>
      <c r="G118" s="131"/>
      <c r="H118" s="63"/>
      <c r="I118" s="63"/>
      <c r="J118" s="63"/>
      <c r="L118" s="57"/>
      <c r="M118" s="57"/>
      <c r="N118" s="57"/>
      <c r="O118" s="57"/>
      <c r="P118" s="63"/>
      <c r="Q118" s="63"/>
      <c r="R118" s="63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</row>
    <row r="119" spans="1:34" ht="12.75" hidden="1" customHeight="1" x14ac:dyDescent="0.2">
      <c r="A119" s="128"/>
      <c r="B119" s="57"/>
      <c r="C119" s="57"/>
      <c r="D119" s="57"/>
      <c r="E119" s="129"/>
      <c r="F119" s="130"/>
      <c r="G119" s="131"/>
      <c r="H119" s="63"/>
      <c r="I119" s="63"/>
      <c r="J119" s="63"/>
      <c r="L119" s="57"/>
      <c r="M119" s="57"/>
      <c r="N119" s="57"/>
      <c r="O119" s="57"/>
      <c r="P119" s="63"/>
      <c r="Q119" s="63"/>
      <c r="R119" s="63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</row>
    <row r="120" spans="1:34" ht="12.75" hidden="1" customHeight="1" x14ac:dyDescent="0.2">
      <c r="A120" s="128"/>
      <c r="B120" s="57"/>
      <c r="C120" s="57"/>
      <c r="D120" s="57"/>
      <c r="E120" s="129"/>
      <c r="F120" s="130"/>
      <c r="G120" s="131"/>
      <c r="H120" s="63"/>
      <c r="I120" s="63"/>
      <c r="J120" s="63"/>
      <c r="L120" s="57"/>
      <c r="M120" s="57"/>
      <c r="N120" s="57"/>
      <c r="O120" s="57"/>
      <c r="P120" s="63"/>
      <c r="Q120" s="63"/>
      <c r="R120" s="63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</row>
    <row r="121" spans="1:34" ht="12.75" hidden="1" customHeight="1" x14ac:dyDescent="0.2">
      <c r="A121" s="128"/>
      <c r="B121" s="57"/>
      <c r="C121" s="57"/>
      <c r="D121" s="57"/>
      <c r="E121" s="129"/>
      <c r="F121" s="130"/>
      <c r="G121" s="131"/>
      <c r="H121" s="63"/>
      <c r="I121" s="63"/>
      <c r="J121" s="63"/>
      <c r="L121" s="57"/>
      <c r="M121" s="57"/>
      <c r="N121" s="57"/>
      <c r="O121" s="57"/>
      <c r="P121" s="63"/>
      <c r="Q121" s="63"/>
      <c r="R121" s="63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</row>
    <row r="122" spans="1:34" ht="12.75" hidden="1" customHeight="1" x14ac:dyDescent="0.2">
      <c r="A122" s="128"/>
      <c r="B122" s="57"/>
      <c r="C122" s="57"/>
      <c r="D122" s="57"/>
      <c r="E122" s="129"/>
      <c r="F122" s="130"/>
      <c r="G122" s="131"/>
      <c r="H122" s="63"/>
      <c r="I122" s="63"/>
      <c r="J122" s="63"/>
      <c r="L122" s="57"/>
      <c r="M122" s="57"/>
      <c r="N122" s="57"/>
      <c r="O122" s="57"/>
      <c r="P122" s="63"/>
      <c r="Q122" s="63"/>
      <c r="R122" s="63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</row>
    <row r="123" spans="1:34" ht="12.75" hidden="1" customHeight="1" x14ac:dyDescent="0.2">
      <c r="A123" s="128"/>
      <c r="B123" s="57"/>
      <c r="C123" s="57"/>
      <c r="D123" s="57"/>
      <c r="E123" s="129"/>
      <c r="F123" s="130"/>
      <c r="G123" s="131"/>
      <c r="H123" s="63"/>
      <c r="I123" s="63"/>
      <c r="J123" s="63"/>
      <c r="L123" s="57"/>
      <c r="M123" s="57"/>
      <c r="N123" s="57"/>
      <c r="O123" s="57"/>
      <c r="P123" s="63"/>
      <c r="Q123" s="63"/>
      <c r="R123" s="63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</row>
    <row r="124" spans="1:34" ht="12.75" hidden="1" customHeight="1" x14ac:dyDescent="0.2">
      <c r="A124" s="128"/>
      <c r="B124" s="57"/>
      <c r="C124" s="57"/>
      <c r="D124" s="57"/>
      <c r="E124" s="129"/>
      <c r="F124" s="130"/>
      <c r="G124" s="131"/>
      <c r="H124" s="63"/>
      <c r="I124" s="63"/>
      <c r="J124" s="63"/>
      <c r="L124" s="57"/>
      <c r="M124" s="57"/>
      <c r="N124" s="57"/>
      <c r="O124" s="57"/>
      <c r="P124" s="63"/>
      <c r="Q124" s="63"/>
      <c r="R124" s="63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</row>
    <row r="125" spans="1:34" ht="12.75" hidden="1" customHeight="1" x14ac:dyDescent="0.2">
      <c r="A125" s="128"/>
      <c r="B125" s="57"/>
      <c r="C125" s="57"/>
      <c r="D125" s="57"/>
      <c r="E125" s="129"/>
      <c r="F125" s="130"/>
      <c r="G125" s="131"/>
      <c r="H125" s="63"/>
      <c r="I125" s="63"/>
      <c r="J125" s="63"/>
      <c r="L125" s="57"/>
      <c r="M125" s="57"/>
      <c r="N125" s="57"/>
      <c r="O125" s="57"/>
      <c r="P125" s="63"/>
      <c r="Q125" s="63"/>
      <c r="R125" s="63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</row>
    <row r="126" spans="1:34" ht="12.75" hidden="1" customHeight="1" x14ac:dyDescent="0.2">
      <c r="A126" s="128"/>
      <c r="B126" s="57"/>
      <c r="C126" s="57"/>
      <c r="D126" s="57"/>
      <c r="E126" s="129"/>
      <c r="F126" s="130"/>
      <c r="G126" s="131"/>
      <c r="H126" s="63"/>
      <c r="I126" s="63"/>
      <c r="J126" s="63"/>
      <c r="L126" s="57"/>
      <c r="M126" s="57"/>
      <c r="N126" s="57"/>
      <c r="O126" s="57"/>
      <c r="P126" s="63"/>
      <c r="Q126" s="63"/>
      <c r="R126" s="63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</row>
    <row r="127" spans="1:34" ht="12.75" hidden="1" customHeight="1" x14ac:dyDescent="0.2">
      <c r="A127" s="128"/>
      <c r="B127" s="57"/>
      <c r="C127" s="57"/>
      <c r="D127" s="57"/>
      <c r="E127" s="129"/>
      <c r="F127" s="130"/>
      <c r="G127" s="131"/>
      <c r="H127" s="63"/>
      <c r="I127" s="63"/>
      <c r="J127" s="63"/>
      <c r="L127" s="57"/>
      <c r="M127" s="57"/>
      <c r="N127" s="57"/>
      <c r="O127" s="57"/>
      <c r="P127" s="63"/>
      <c r="Q127" s="63"/>
      <c r="R127" s="63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</row>
    <row r="128" spans="1:34" ht="12.75" hidden="1" customHeight="1" x14ac:dyDescent="0.2">
      <c r="A128" s="128"/>
      <c r="B128" s="57"/>
      <c r="C128" s="57"/>
      <c r="D128" s="57"/>
      <c r="E128" s="129"/>
      <c r="F128" s="130"/>
      <c r="G128" s="131"/>
      <c r="H128" s="63"/>
      <c r="I128" s="63"/>
      <c r="J128" s="63"/>
      <c r="L128" s="57"/>
      <c r="M128" s="57"/>
      <c r="N128" s="57"/>
      <c r="O128" s="57"/>
      <c r="P128" s="63"/>
      <c r="Q128" s="63"/>
      <c r="R128" s="63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</row>
    <row r="129" spans="1:34" ht="12.75" hidden="1" customHeight="1" x14ac:dyDescent="0.2">
      <c r="A129" s="128"/>
      <c r="B129" s="57"/>
      <c r="C129" s="57"/>
      <c r="D129" s="57"/>
      <c r="E129" s="129"/>
      <c r="F129" s="130"/>
      <c r="G129" s="131"/>
      <c r="H129" s="63"/>
      <c r="I129" s="63"/>
      <c r="J129" s="63"/>
      <c r="L129" s="57"/>
      <c r="M129" s="57"/>
      <c r="N129" s="57"/>
      <c r="O129" s="57"/>
      <c r="P129" s="63"/>
      <c r="Q129" s="63"/>
      <c r="R129" s="63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</row>
    <row r="130" spans="1:34" ht="12.75" hidden="1" customHeight="1" x14ac:dyDescent="0.2">
      <c r="A130" s="128"/>
      <c r="B130" s="57"/>
      <c r="C130" s="57"/>
      <c r="D130" s="57"/>
      <c r="E130" s="129"/>
      <c r="F130" s="130"/>
      <c r="G130" s="131"/>
      <c r="H130" s="63"/>
      <c r="I130" s="63"/>
      <c r="J130" s="63"/>
      <c r="L130" s="57"/>
      <c r="M130" s="57"/>
      <c r="N130" s="57"/>
      <c r="O130" s="57"/>
      <c r="P130" s="63"/>
      <c r="Q130" s="63"/>
      <c r="R130" s="63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</row>
    <row r="131" spans="1:34" ht="12.75" hidden="1" customHeight="1" x14ac:dyDescent="0.2">
      <c r="A131" s="128"/>
      <c r="B131" s="57"/>
      <c r="C131" s="57"/>
      <c r="D131" s="57"/>
      <c r="E131" s="129"/>
      <c r="F131" s="130"/>
      <c r="G131" s="131"/>
      <c r="H131" s="63"/>
      <c r="I131" s="63"/>
      <c r="J131" s="63"/>
      <c r="L131" s="57"/>
      <c r="M131" s="57"/>
      <c r="N131" s="57"/>
      <c r="O131" s="57"/>
      <c r="P131" s="63"/>
      <c r="Q131" s="63"/>
      <c r="R131" s="63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</row>
    <row r="132" spans="1:34" ht="12.75" hidden="1" customHeight="1" x14ac:dyDescent="0.2">
      <c r="A132" s="128"/>
      <c r="B132" s="57"/>
      <c r="C132" s="57"/>
      <c r="D132" s="57"/>
      <c r="E132" s="129"/>
      <c r="F132" s="130"/>
      <c r="G132" s="131"/>
      <c r="H132" s="63"/>
      <c r="I132" s="63"/>
      <c r="J132" s="63"/>
      <c r="L132" s="57"/>
      <c r="M132" s="57"/>
      <c r="N132" s="57"/>
      <c r="O132" s="57"/>
      <c r="P132" s="63"/>
      <c r="Q132" s="63"/>
      <c r="R132" s="63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</row>
    <row r="133" spans="1:34" ht="12.75" hidden="1" customHeight="1" x14ac:dyDescent="0.2">
      <c r="A133" s="128"/>
      <c r="B133" s="57"/>
      <c r="C133" s="57"/>
      <c r="D133" s="57"/>
      <c r="E133" s="129"/>
      <c r="F133" s="130"/>
      <c r="G133" s="131"/>
      <c r="H133" s="63"/>
      <c r="I133" s="63"/>
      <c r="J133" s="63"/>
      <c r="L133" s="57"/>
      <c r="M133" s="57"/>
      <c r="N133" s="57"/>
      <c r="O133" s="57"/>
      <c r="P133" s="63"/>
      <c r="Q133" s="63"/>
      <c r="R133" s="63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</row>
    <row r="134" spans="1:34" ht="12.75" hidden="1" customHeight="1" x14ac:dyDescent="0.2">
      <c r="A134" s="128"/>
      <c r="B134" s="57"/>
      <c r="C134" s="57"/>
      <c r="D134" s="57"/>
      <c r="E134" s="129"/>
      <c r="F134" s="130"/>
      <c r="G134" s="131"/>
      <c r="H134" s="63"/>
      <c r="I134" s="63"/>
      <c r="J134" s="63"/>
      <c r="L134" s="57"/>
      <c r="M134" s="57"/>
      <c r="N134" s="57"/>
      <c r="O134" s="57"/>
      <c r="P134" s="63"/>
      <c r="Q134" s="63"/>
      <c r="R134" s="63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</row>
    <row r="135" spans="1:34" ht="12.75" hidden="1" customHeight="1" x14ac:dyDescent="0.2">
      <c r="A135" s="128"/>
      <c r="B135" s="57"/>
      <c r="C135" s="57"/>
      <c r="D135" s="57"/>
      <c r="E135" s="129"/>
      <c r="F135" s="130"/>
      <c r="G135" s="131"/>
      <c r="H135" s="63"/>
      <c r="I135" s="63"/>
      <c r="J135" s="63"/>
      <c r="L135" s="57"/>
      <c r="M135" s="57"/>
      <c r="N135" s="57"/>
      <c r="O135" s="57"/>
      <c r="P135" s="63"/>
      <c r="Q135" s="63"/>
      <c r="R135" s="63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</row>
    <row r="136" spans="1:34" ht="12.75" hidden="1" customHeight="1" x14ac:dyDescent="0.2">
      <c r="A136" s="128"/>
      <c r="B136" s="57"/>
      <c r="C136" s="57"/>
      <c r="D136" s="57"/>
      <c r="E136" s="129"/>
      <c r="F136" s="130"/>
      <c r="G136" s="131"/>
      <c r="H136" s="63"/>
      <c r="I136" s="63"/>
      <c r="J136" s="63"/>
      <c r="L136" s="57"/>
      <c r="M136" s="57"/>
      <c r="N136" s="57"/>
      <c r="O136" s="57"/>
      <c r="P136" s="63"/>
      <c r="Q136" s="63"/>
      <c r="R136" s="63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</row>
    <row r="137" spans="1:34" ht="12.75" hidden="1" customHeight="1" x14ac:dyDescent="0.2">
      <c r="A137" s="128"/>
      <c r="B137" s="57"/>
      <c r="C137" s="57"/>
      <c r="D137" s="57"/>
      <c r="E137" s="129"/>
      <c r="F137" s="130"/>
      <c r="G137" s="131"/>
      <c r="H137" s="63"/>
      <c r="I137" s="63"/>
      <c r="J137" s="63"/>
      <c r="L137" s="57"/>
      <c r="M137" s="57"/>
      <c r="N137" s="57"/>
      <c r="O137" s="57"/>
      <c r="P137" s="63"/>
      <c r="Q137" s="63"/>
      <c r="R137" s="63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</row>
    <row r="138" spans="1:34" ht="12.75" hidden="1" customHeight="1" x14ac:dyDescent="0.2">
      <c r="A138" s="128"/>
      <c r="B138" s="57"/>
      <c r="C138" s="57"/>
      <c r="D138" s="57"/>
      <c r="E138" s="129"/>
      <c r="F138" s="130"/>
      <c r="G138" s="131"/>
      <c r="H138" s="63"/>
      <c r="I138" s="63"/>
      <c r="J138" s="63"/>
      <c r="L138" s="57"/>
      <c r="M138" s="57"/>
      <c r="N138" s="57"/>
      <c r="O138" s="57"/>
      <c r="P138" s="63"/>
      <c r="Q138" s="63"/>
      <c r="R138" s="63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</row>
    <row r="139" spans="1:34" ht="12.75" hidden="1" customHeight="1" x14ac:dyDescent="0.2">
      <c r="A139" s="128"/>
      <c r="B139" s="57"/>
      <c r="C139" s="57"/>
      <c r="D139" s="57"/>
      <c r="E139" s="129"/>
      <c r="F139" s="130"/>
      <c r="G139" s="131"/>
      <c r="H139" s="63"/>
      <c r="I139" s="63"/>
      <c r="J139" s="63"/>
      <c r="L139" s="57"/>
      <c r="M139" s="57"/>
      <c r="N139" s="57"/>
      <c r="O139" s="57"/>
      <c r="P139" s="63"/>
      <c r="Q139" s="63"/>
      <c r="R139" s="63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</row>
    <row r="140" spans="1:34" ht="12.75" hidden="1" customHeight="1" x14ac:dyDescent="0.2">
      <c r="A140" s="128"/>
      <c r="B140" s="57"/>
      <c r="C140" s="57"/>
      <c r="D140" s="57"/>
      <c r="E140" s="129"/>
      <c r="F140" s="130"/>
      <c r="G140" s="131"/>
      <c r="H140" s="63"/>
      <c r="I140" s="63"/>
      <c r="J140" s="63"/>
      <c r="L140" s="57"/>
      <c r="M140" s="57"/>
      <c r="N140" s="57"/>
      <c r="O140" s="57"/>
      <c r="P140" s="63"/>
      <c r="Q140" s="63"/>
      <c r="R140" s="63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</row>
    <row r="141" spans="1:34" ht="12.75" hidden="1" customHeight="1" x14ac:dyDescent="0.2">
      <c r="A141" s="128"/>
      <c r="B141" s="57"/>
      <c r="C141" s="57"/>
      <c r="D141" s="57"/>
      <c r="E141" s="129"/>
      <c r="F141" s="130"/>
      <c r="G141" s="131"/>
      <c r="H141" s="63"/>
      <c r="I141" s="63"/>
      <c r="J141" s="63"/>
      <c r="L141" s="57"/>
      <c r="M141" s="57"/>
      <c r="N141" s="57"/>
      <c r="O141" s="57"/>
      <c r="P141" s="63"/>
      <c r="Q141" s="63"/>
      <c r="R141" s="63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</row>
    <row r="142" spans="1:34" ht="12.75" hidden="1" customHeight="1" x14ac:dyDescent="0.2">
      <c r="A142" s="128"/>
      <c r="B142" s="57"/>
      <c r="C142" s="57"/>
      <c r="D142" s="57"/>
      <c r="E142" s="129"/>
      <c r="F142" s="130"/>
      <c r="G142" s="131"/>
      <c r="H142" s="63"/>
      <c r="I142" s="63"/>
      <c r="J142" s="63"/>
      <c r="L142" s="57"/>
      <c r="M142" s="57"/>
      <c r="N142" s="57"/>
      <c r="O142" s="57"/>
      <c r="P142" s="63"/>
      <c r="Q142" s="63"/>
      <c r="R142" s="63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</row>
    <row r="143" spans="1:34" ht="12.75" hidden="1" customHeight="1" x14ac:dyDescent="0.2">
      <c r="A143" s="128"/>
      <c r="B143" s="57"/>
      <c r="C143" s="57"/>
      <c r="D143" s="57"/>
      <c r="E143" s="129"/>
      <c r="F143" s="130"/>
      <c r="G143" s="131"/>
      <c r="H143" s="63"/>
      <c r="I143" s="63"/>
      <c r="J143" s="63"/>
      <c r="L143" s="57"/>
      <c r="M143" s="57"/>
      <c r="N143" s="57"/>
      <c r="O143" s="57"/>
      <c r="P143" s="63"/>
      <c r="Q143" s="63"/>
      <c r="R143" s="63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</row>
    <row r="144" spans="1:34" ht="12.75" hidden="1" customHeight="1" x14ac:dyDescent="0.2">
      <c r="A144" s="128"/>
      <c r="B144" s="57"/>
      <c r="C144" s="57"/>
      <c r="D144" s="57"/>
      <c r="E144" s="129"/>
      <c r="F144" s="130"/>
      <c r="G144" s="131"/>
      <c r="H144" s="63"/>
      <c r="I144" s="63"/>
      <c r="J144" s="63"/>
      <c r="L144" s="57"/>
      <c r="M144" s="57"/>
      <c r="N144" s="57"/>
      <c r="O144" s="57"/>
      <c r="P144" s="63"/>
      <c r="Q144" s="63"/>
      <c r="R144" s="63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</row>
    <row r="145" spans="1:34" ht="12.75" hidden="1" customHeight="1" x14ac:dyDescent="0.2">
      <c r="A145" s="128"/>
      <c r="B145" s="57"/>
      <c r="C145" s="57"/>
      <c r="D145" s="57"/>
      <c r="E145" s="129"/>
      <c r="F145" s="130"/>
      <c r="G145" s="131"/>
      <c r="H145" s="63"/>
      <c r="I145" s="63"/>
      <c r="J145" s="63"/>
      <c r="L145" s="57"/>
      <c r="M145" s="57"/>
      <c r="N145" s="57"/>
      <c r="O145" s="57"/>
      <c r="P145" s="63"/>
      <c r="Q145" s="63"/>
      <c r="R145" s="63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</row>
    <row r="146" spans="1:34" ht="12.75" hidden="1" customHeight="1" x14ac:dyDescent="0.2">
      <c r="A146" s="128"/>
      <c r="B146" s="57"/>
      <c r="C146" s="57"/>
      <c r="D146" s="57"/>
      <c r="E146" s="129"/>
      <c r="F146" s="130"/>
      <c r="G146" s="131"/>
      <c r="H146" s="63"/>
      <c r="I146" s="63"/>
      <c r="J146" s="63"/>
      <c r="L146" s="57"/>
      <c r="M146" s="57"/>
      <c r="N146" s="57"/>
      <c r="O146" s="57"/>
      <c r="P146" s="63"/>
      <c r="Q146" s="63"/>
      <c r="R146" s="63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</row>
    <row r="147" spans="1:34" ht="12.75" hidden="1" customHeight="1" x14ac:dyDescent="0.2">
      <c r="A147" s="128"/>
      <c r="B147" s="57"/>
      <c r="C147" s="57"/>
      <c r="D147" s="57"/>
      <c r="E147" s="129"/>
      <c r="F147" s="130"/>
      <c r="G147" s="131"/>
      <c r="H147" s="63"/>
      <c r="I147" s="63"/>
      <c r="J147" s="63"/>
      <c r="L147" s="57"/>
      <c r="M147" s="57"/>
      <c r="N147" s="57"/>
      <c r="O147" s="57"/>
      <c r="P147" s="63"/>
      <c r="Q147" s="63"/>
      <c r="R147" s="63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</row>
    <row r="148" spans="1:34" ht="12.75" hidden="1" customHeight="1" x14ac:dyDescent="0.2">
      <c r="A148" s="128"/>
      <c r="B148" s="57"/>
      <c r="C148" s="57"/>
      <c r="D148" s="57"/>
      <c r="E148" s="129"/>
      <c r="F148" s="130"/>
      <c r="G148" s="131"/>
      <c r="H148" s="63"/>
      <c r="I148" s="63"/>
      <c r="J148" s="63"/>
      <c r="L148" s="57"/>
      <c r="M148" s="57"/>
      <c r="N148" s="57"/>
      <c r="O148" s="57"/>
      <c r="P148" s="63"/>
      <c r="Q148" s="63"/>
      <c r="R148" s="63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</row>
    <row r="149" spans="1:34" ht="12.75" hidden="1" customHeight="1" x14ac:dyDescent="0.2">
      <c r="A149" s="128"/>
      <c r="B149" s="57"/>
      <c r="C149" s="57"/>
      <c r="D149" s="57"/>
      <c r="E149" s="129"/>
      <c r="F149" s="130"/>
      <c r="G149" s="131"/>
      <c r="H149" s="63"/>
      <c r="I149" s="63"/>
      <c r="J149" s="63"/>
      <c r="L149" s="57"/>
      <c r="M149" s="57"/>
      <c r="N149" s="57"/>
      <c r="O149" s="57"/>
      <c r="P149" s="63"/>
      <c r="Q149" s="63"/>
      <c r="R149" s="63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</row>
    <row r="150" spans="1:34" ht="12.75" hidden="1" customHeight="1" x14ac:dyDescent="0.2">
      <c r="A150" s="128"/>
      <c r="B150" s="57"/>
      <c r="C150" s="57"/>
      <c r="D150" s="57"/>
      <c r="E150" s="129"/>
      <c r="F150" s="130"/>
      <c r="G150" s="131"/>
      <c r="H150" s="63"/>
      <c r="I150" s="63"/>
      <c r="J150" s="63"/>
      <c r="L150" s="57"/>
      <c r="M150" s="57"/>
      <c r="N150" s="57"/>
      <c r="O150" s="57"/>
      <c r="P150" s="63"/>
      <c r="Q150" s="63"/>
      <c r="R150" s="63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</row>
    <row r="151" spans="1:34" ht="12.75" hidden="1" customHeight="1" x14ac:dyDescent="0.2">
      <c r="A151" s="128"/>
      <c r="B151" s="57"/>
      <c r="C151" s="57"/>
      <c r="D151" s="57"/>
      <c r="E151" s="129"/>
      <c r="F151" s="130"/>
      <c r="G151" s="131"/>
      <c r="H151" s="63"/>
      <c r="I151" s="63"/>
      <c r="J151" s="63"/>
      <c r="L151" s="57"/>
      <c r="M151" s="57"/>
      <c r="N151" s="57"/>
      <c r="O151" s="57"/>
      <c r="P151" s="63"/>
      <c r="Q151" s="63"/>
      <c r="R151" s="63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</row>
    <row r="152" spans="1:34" ht="12.75" hidden="1" customHeight="1" x14ac:dyDescent="0.2">
      <c r="A152" s="128"/>
      <c r="B152" s="57"/>
      <c r="C152" s="57"/>
      <c r="D152" s="57"/>
      <c r="E152" s="129"/>
      <c r="F152" s="130"/>
      <c r="G152" s="131"/>
      <c r="H152" s="63"/>
      <c r="I152" s="63"/>
      <c r="J152" s="63"/>
      <c r="L152" s="57"/>
      <c r="M152" s="57"/>
      <c r="N152" s="57"/>
      <c r="O152" s="57"/>
      <c r="P152" s="63"/>
      <c r="Q152" s="63"/>
      <c r="R152" s="63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</row>
    <row r="153" spans="1:34" ht="12.75" hidden="1" customHeight="1" x14ac:dyDescent="0.2">
      <c r="A153" s="128"/>
      <c r="B153" s="57"/>
      <c r="C153" s="57"/>
      <c r="D153" s="57"/>
      <c r="E153" s="129"/>
      <c r="F153" s="130"/>
      <c r="G153" s="131"/>
      <c r="H153" s="63"/>
      <c r="I153" s="63"/>
      <c r="J153" s="63"/>
      <c r="L153" s="57"/>
      <c r="M153" s="57"/>
      <c r="N153" s="57"/>
      <c r="O153" s="57"/>
      <c r="P153" s="63"/>
      <c r="Q153" s="63"/>
      <c r="R153" s="63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</row>
    <row r="154" spans="1:34" ht="12.75" hidden="1" customHeight="1" x14ac:dyDescent="0.2">
      <c r="A154" s="128"/>
      <c r="B154" s="57"/>
      <c r="C154" s="57"/>
      <c r="D154" s="57"/>
      <c r="E154" s="57"/>
      <c r="F154" s="57"/>
      <c r="G154" s="131"/>
      <c r="H154" s="63"/>
      <c r="I154" s="63"/>
      <c r="J154" s="63"/>
      <c r="L154" s="57"/>
      <c r="M154" s="57"/>
      <c r="N154" s="57"/>
      <c r="O154" s="57"/>
      <c r="P154" s="63"/>
      <c r="Q154" s="63"/>
      <c r="R154" s="63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</row>
    <row r="155" spans="1:34" ht="12.75" hidden="1" customHeight="1" x14ac:dyDescent="0.2">
      <c r="A155" s="128"/>
      <c r="B155" s="57"/>
      <c r="C155" s="57"/>
      <c r="D155" s="57"/>
      <c r="E155" s="57"/>
      <c r="F155" s="57"/>
      <c r="G155" s="131"/>
      <c r="H155" s="63"/>
      <c r="I155" s="63"/>
      <c r="J155" s="63"/>
      <c r="L155" s="57"/>
      <c r="M155" s="57"/>
      <c r="N155" s="57"/>
      <c r="O155" s="57"/>
      <c r="P155" s="63"/>
      <c r="Q155" s="63"/>
      <c r="R155" s="63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</row>
    <row r="156" spans="1:34" ht="12.75" hidden="1" customHeight="1" x14ac:dyDescent="0.2">
      <c r="A156" s="128"/>
      <c r="B156" s="57"/>
      <c r="C156" s="57"/>
      <c r="D156" s="57"/>
      <c r="E156" s="57"/>
      <c r="F156" s="57"/>
      <c r="G156" s="131"/>
      <c r="H156" s="63"/>
      <c r="I156" s="63"/>
      <c r="J156" s="63"/>
      <c r="L156" s="57"/>
      <c r="M156" s="57"/>
      <c r="N156" s="57"/>
      <c r="O156" s="57"/>
      <c r="P156" s="63"/>
      <c r="Q156" s="63"/>
      <c r="R156" s="63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</row>
    <row r="157" spans="1:34" ht="12.75" hidden="1" customHeight="1" x14ac:dyDescent="0.2">
      <c r="A157" s="128"/>
      <c r="B157" s="57"/>
      <c r="C157" s="57"/>
      <c r="D157" s="57"/>
      <c r="E157" s="57"/>
      <c r="F157" s="57"/>
      <c r="G157" s="131"/>
      <c r="H157" s="63"/>
      <c r="I157" s="63"/>
      <c r="J157" s="63"/>
      <c r="L157" s="57"/>
      <c r="M157" s="57"/>
      <c r="N157" s="57"/>
      <c r="O157" s="57"/>
      <c r="P157" s="63"/>
      <c r="Q157" s="63"/>
      <c r="R157" s="63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</row>
    <row r="158" spans="1:34" ht="12.75" hidden="1" customHeight="1" x14ac:dyDescent="0.2">
      <c r="A158" s="128"/>
      <c r="B158" s="57"/>
      <c r="C158" s="57"/>
      <c r="D158" s="57"/>
      <c r="E158" s="57"/>
      <c r="F158" s="57"/>
      <c r="G158" s="131"/>
      <c r="H158" s="63"/>
      <c r="I158" s="63"/>
      <c r="J158" s="63"/>
      <c r="L158" s="57"/>
      <c r="M158" s="57"/>
      <c r="N158" s="57"/>
      <c r="O158" s="57"/>
      <c r="P158" s="63"/>
      <c r="Q158" s="63"/>
      <c r="R158" s="63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</row>
    <row r="159" spans="1:34" ht="12.75" hidden="1" customHeight="1" x14ac:dyDescent="0.2">
      <c r="A159" s="128"/>
      <c r="B159" s="57"/>
      <c r="C159" s="57"/>
      <c r="D159" s="57"/>
      <c r="E159" s="57"/>
      <c r="F159" s="57"/>
      <c r="G159" s="131"/>
      <c r="H159" s="63"/>
      <c r="I159" s="63"/>
      <c r="J159" s="63"/>
      <c r="L159" s="57"/>
      <c r="M159" s="57"/>
      <c r="N159" s="57"/>
      <c r="O159" s="57"/>
      <c r="P159" s="63"/>
      <c r="Q159" s="63"/>
      <c r="R159" s="63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</row>
    <row r="160" spans="1:34" ht="12.75" hidden="1" customHeight="1" x14ac:dyDescent="0.2">
      <c r="A160" s="128"/>
      <c r="B160" s="57"/>
      <c r="C160" s="57"/>
      <c r="D160" s="57"/>
      <c r="E160" s="57"/>
      <c r="F160" s="57"/>
      <c r="G160" s="131"/>
      <c r="H160" s="63"/>
      <c r="I160" s="63"/>
      <c r="J160" s="63"/>
      <c r="L160" s="57"/>
      <c r="M160" s="57"/>
      <c r="N160" s="57"/>
      <c r="O160" s="57"/>
      <c r="P160" s="63"/>
      <c r="Q160" s="63"/>
      <c r="R160" s="63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</row>
    <row r="161" spans="1:34" ht="12.75" hidden="1" customHeight="1" x14ac:dyDescent="0.2">
      <c r="A161" s="128"/>
      <c r="B161" s="57"/>
      <c r="C161" s="57"/>
      <c r="D161" s="57"/>
      <c r="E161" s="57"/>
      <c r="F161" s="57"/>
      <c r="G161" s="131"/>
      <c r="H161" s="63"/>
      <c r="I161" s="63"/>
      <c r="J161" s="63"/>
      <c r="L161" s="57"/>
      <c r="M161" s="57"/>
      <c r="N161" s="57"/>
      <c r="O161" s="57"/>
      <c r="P161" s="63"/>
      <c r="Q161" s="63"/>
      <c r="R161" s="63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</row>
    <row r="162" spans="1:34" ht="12.75" hidden="1" customHeight="1" x14ac:dyDescent="0.2">
      <c r="A162" s="128"/>
      <c r="B162" s="57"/>
      <c r="C162" s="57"/>
      <c r="D162" s="57"/>
      <c r="E162" s="57"/>
      <c r="F162" s="57"/>
      <c r="G162" s="131"/>
      <c r="H162" s="63"/>
      <c r="I162" s="63"/>
      <c r="J162" s="63"/>
      <c r="L162" s="57"/>
      <c r="M162" s="57"/>
      <c r="N162" s="57"/>
      <c r="O162" s="57"/>
      <c r="P162" s="63"/>
      <c r="Q162" s="63"/>
      <c r="R162" s="63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</row>
    <row r="163" spans="1:34" ht="12.75" hidden="1" customHeight="1" x14ac:dyDescent="0.2">
      <c r="A163" s="128"/>
      <c r="B163" s="57"/>
      <c r="C163" s="57"/>
      <c r="D163" s="57"/>
      <c r="E163" s="57"/>
      <c r="F163" s="57"/>
      <c r="G163" s="131"/>
      <c r="H163" s="63"/>
      <c r="I163" s="63"/>
      <c r="J163" s="63"/>
      <c r="L163" s="57"/>
      <c r="M163" s="57"/>
      <c r="N163" s="57"/>
      <c r="O163" s="57"/>
      <c r="P163" s="63"/>
      <c r="Q163" s="63"/>
      <c r="R163" s="63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</row>
    <row r="164" spans="1:34" ht="12.75" hidden="1" customHeight="1" x14ac:dyDescent="0.2">
      <c r="A164" s="128"/>
      <c r="B164" s="57"/>
      <c r="C164" s="57"/>
      <c r="D164" s="57"/>
      <c r="E164" s="57"/>
      <c r="F164" s="57"/>
      <c r="G164" s="131"/>
      <c r="H164" s="63"/>
      <c r="I164" s="63"/>
      <c r="J164" s="63"/>
      <c r="L164" s="57"/>
      <c r="M164" s="57"/>
      <c r="N164" s="57"/>
      <c r="O164" s="57"/>
      <c r="P164" s="63"/>
      <c r="Q164" s="63"/>
      <c r="R164" s="63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</row>
    <row r="165" spans="1:34" ht="12.75" hidden="1" customHeight="1" x14ac:dyDescent="0.2">
      <c r="A165" s="128"/>
      <c r="B165" s="57"/>
      <c r="C165" s="57"/>
      <c r="D165" s="57"/>
      <c r="E165" s="57"/>
      <c r="F165" s="57"/>
      <c r="G165" s="131"/>
      <c r="H165" s="63"/>
      <c r="I165" s="63"/>
      <c r="J165" s="63"/>
      <c r="L165" s="57"/>
      <c r="M165" s="57"/>
      <c r="N165" s="57"/>
      <c r="O165" s="57"/>
      <c r="P165" s="63"/>
      <c r="Q165" s="63"/>
      <c r="R165" s="63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</row>
    <row r="166" spans="1:34" ht="12.75" hidden="1" customHeight="1" x14ac:dyDescent="0.2">
      <c r="A166" s="128"/>
      <c r="B166" s="57"/>
      <c r="C166" s="57"/>
      <c r="D166" s="57"/>
      <c r="E166" s="57"/>
      <c r="F166" s="57"/>
      <c r="G166" s="131"/>
      <c r="H166" s="63"/>
      <c r="I166" s="63"/>
      <c r="J166" s="63"/>
      <c r="L166" s="57"/>
      <c r="M166" s="57"/>
      <c r="N166" s="57"/>
      <c r="O166" s="57"/>
      <c r="P166" s="63"/>
      <c r="Q166" s="63"/>
      <c r="R166" s="63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</row>
    <row r="167" spans="1:34" ht="12.75" hidden="1" customHeight="1" x14ac:dyDescent="0.2">
      <c r="A167" s="128"/>
      <c r="B167" s="57"/>
      <c r="C167" s="57"/>
      <c r="D167" s="57"/>
      <c r="E167" s="57"/>
      <c r="F167" s="57"/>
      <c r="G167" s="131"/>
      <c r="H167" s="63"/>
      <c r="I167" s="63"/>
      <c r="J167" s="63"/>
      <c r="L167" s="57"/>
      <c r="M167" s="57"/>
      <c r="N167" s="57"/>
      <c r="O167" s="57"/>
      <c r="P167" s="63"/>
      <c r="Q167" s="63"/>
      <c r="R167" s="63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</row>
    <row r="168" spans="1:34" ht="12.75" hidden="1" customHeight="1" x14ac:dyDescent="0.2">
      <c r="A168" s="128"/>
      <c r="B168" s="57"/>
      <c r="C168" s="57"/>
      <c r="D168" s="57"/>
      <c r="E168" s="57"/>
      <c r="F168" s="57"/>
      <c r="G168" s="131"/>
      <c r="H168" s="63"/>
      <c r="I168" s="63"/>
      <c r="J168" s="63"/>
      <c r="L168" s="57"/>
      <c r="M168" s="57"/>
      <c r="N168" s="57"/>
      <c r="O168" s="57"/>
      <c r="P168" s="63"/>
      <c r="Q168" s="63"/>
      <c r="R168" s="63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</row>
    <row r="169" spans="1:34" ht="12.75" hidden="1" customHeight="1" x14ac:dyDescent="0.2">
      <c r="A169" s="128"/>
      <c r="B169" s="57"/>
      <c r="C169" s="57"/>
      <c r="D169" s="57"/>
      <c r="E169" s="57"/>
      <c r="F169" s="57"/>
      <c r="G169" s="131"/>
      <c r="H169" s="63"/>
      <c r="I169" s="63"/>
      <c r="J169" s="63"/>
      <c r="L169" s="57"/>
      <c r="M169" s="57"/>
      <c r="N169" s="57"/>
      <c r="O169" s="57"/>
      <c r="P169" s="63"/>
      <c r="Q169" s="63"/>
      <c r="R169" s="63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</row>
    <row r="170" spans="1:34" ht="12.75" hidden="1" customHeight="1" x14ac:dyDescent="0.2">
      <c r="A170" s="128"/>
      <c r="B170" s="57"/>
      <c r="C170" s="57"/>
      <c r="D170" s="57"/>
      <c r="E170" s="57"/>
      <c r="F170" s="57"/>
      <c r="G170" s="131"/>
      <c r="H170" s="63"/>
      <c r="I170" s="63"/>
      <c r="J170" s="63"/>
      <c r="L170" s="57"/>
      <c r="M170" s="57"/>
      <c r="N170" s="57"/>
      <c r="O170" s="57"/>
      <c r="P170" s="63"/>
      <c r="Q170" s="63"/>
      <c r="R170" s="63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</row>
    <row r="171" spans="1:34" ht="12.75" hidden="1" customHeight="1" x14ac:dyDescent="0.2">
      <c r="A171" s="128"/>
      <c r="B171" s="57"/>
      <c r="C171" s="57"/>
      <c r="D171" s="57"/>
      <c r="E171" s="57"/>
      <c r="F171" s="57"/>
      <c r="G171" s="131"/>
      <c r="H171" s="63"/>
      <c r="I171" s="63"/>
      <c r="J171" s="63"/>
      <c r="L171" s="57"/>
      <c r="M171" s="57"/>
      <c r="N171" s="57"/>
      <c r="O171" s="57"/>
      <c r="P171" s="63"/>
      <c r="Q171" s="63"/>
      <c r="R171" s="63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</row>
    <row r="172" spans="1:34" ht="12.75" hidden="1" customHeight="1" x14ac:dyDescent="0.2">
      <c r="A172" s="128"/>
      <c r="B172" s="57"/>
      <c r="C172" s="57"/>
      <c r="D172" s="57"/>
      <c r="E172" s="57"/>
      <c r="F172" s="57"/>
      <c r="G172" s="131"/>
      <c r="H172" s="63"/>
      <c r="I172" s="63"/>
      <c r="J172" s="63"/>
      <c r="L172" s="57"/>
      <c r="M172" s="57"/>
      <c r="N172" s="57"/>
      <c r="O172" s="57"/>
      <c r="P172" s="63"/>
      <c r="Q172" s="63"/>
      <c r="R172" s="63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</row>
    <row r="173" spans="1:34" ht="12.75" hidden="1" customHeight="1" x14ac:dyDescent="0.2">
      <c r="A173" s="128"/>
      <c r="B173" s="57"/>
      <c r="C173" s="57"/>
      <c r="D173" s="57"/>
      <c r="E173" s="57"/>
      <c r="F173" s="57"/>
      <c r="G173" s="131"/>
      <c r="H173" s="63"/>
      <c r="I173" s="63"/>
      <c r="J173" s="63"/>
      <c r="L173" s="57"/>
      <c r="M173" s="57"/>
      <c r="N173" s="57"/>
      <c r="O173" s="57"/>
      <c r="P173" s="63"/>
      <c r="Q173" s="63"/>
      <c r="R173" s="63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</row>
    <row r="174" spans="1:34" ht="12.75" hidden="1" customHeight="1" x14ac:dyDescent="0.2">
      <c r="A174" s="128"/>
      <c r="B174" s="57"/>
      <c r="C174" s="57"/>
      <c r="D174" s="57"/>
      <c r="E174" s="57"/>
      <c r="F174" s="57"/>
      <c r="G174" s="131"/>
      <c r="H174" s="63"/>
      <c r="I174" s="63"/>
      <c r="J174" s="63"/>
      <c r="L174" s="57"/>
      <c r="M174" s="57"/>
      <c r="N174" s="57"/>
      <c r="O174" s="57"/>
      <c r="P174" s="63"/>
      <c r="Q174" s="63"/>
      <c r="R174" s="63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</row>
    <row r="175" spans="1:34" ht="12.75" hidden="1" customHeight="1" x14ac:dyDescent="0.2">
      <c r="A175" s="128"/>
      <c r="B175" s="57"/>
      <c r="C175" s="57"/>
      <c r="D175" s="57"/>
      <c r="E175" s="57"/>
      <c r="F175" s="57"/>
      <c r="G175" s="131"/>
      <c r="H175" s="63"/>
      <c r="I175" s="63"/>
      <c r="J175" s="63"/>
      <c r="L175" s="57"/>
      <c r="M175" s="57"/>
      <c r="N175" s="57"/>
      <c r="O175" s="57"/>
      <c r="P175" s="63"/>
      <c r="Q175" s="63"/>
      <c r="R175" s="63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</row>
    <row r="176" spans="1:34" ht="12.75" hidden="1" customHeight="1" x14ac:dyDescent="0.2">
      <c r="A176" s="128"/>
      <c r="B176" s="57"/>
      <c r="C176" s="57"/>
      <c r="D176" s="57"/>
      <c r="E176" s="57"/>
      <c r="F176" s="57"/>
      <c r="G176" s="131"/>
      <c r="H176" s="63"/>
      <c r="I176" s="63"/>
      <c r="J176" s="63"/>
      <c r="L176" s="57"/>
      <c r="M176" s="57"/>
      <c r="N176" s="57"/>
      <c r="O176" s="57"/>
      <c r="P176" s="63"/>
      <c r="Q176" s="63"/>
      <c r="R176" s="63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</row>
    <row r="177" spans="1:34" ht="12.75" hidden="1" customHeight="1" x14ac:dyDescent="0.2">
      <c r="A177" s="128"/>
      <c r="B177" s="57"/>
      <c r="C177" s="57"/>
      <c r="D177" s="57"/>
      <c r="E177" s="57"/>
      <c r="F177" s="57"/>
      <c r="G177" s="131"/>
      <c r="H177" s="63"/>
      <c r="I177" s="63"/>
      <c r="J177" s="63"/>
      <c r="L177" s="57"/>
      <c r="M177" s="57"/>
      <c r="N177" s="57"/>
      <c r="O177" s="57"/>
      <c r="P177" s="63"/>
      <c r="Q177" s="63"/>
      <c r="R177" s="63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</row>
    <row r="178" spans="1:34" ht="12.75" hidden="1" customHeight="1" x14ac:dyDescent="0.2">
      <c r="A178" s="128"/>
      <c r="B178" s="57"/>
      <c r="C178" s="57"/>
      <c r="D178" s="57"/>
      <c r="E178" s="57"/>
      <c r="F178" s="57"/>
      <c r="G178" s="131"/>
      <c r="H178" s="63"/>
      <c r="I178" s="63"/>
      <c r="J178" s="63"/>
      <c r="L178" s="57"/>
      <c r="M178" s="57"/>
      <c r="N178" s="57"/>
      <c r="O178" s="57"/>
      <c r="P178" s="63"/>
      <c r="Q178" s="63"/>
      <c r="R178" s="63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</row>
    <row r="179" spans="1:34" ht="12.75" hidden="1" customHeight="1" x14ac:dyDescent="0.2">
      <c r="A179" s="128"/>
      <c r="B179" s="57"/>
      <c r="C179" s="57"/>
      <c r="D179" s="57"/>
      <c r="E179" s="57"/>
      <c r="F179" s="57"/>
      <c r="G179" s="131"/>
      <c r="H179" s="63"/>
      <c r="I179" s="63"/>
      <c r="J179" s="63"/>
      <c r="L179" s="57"/>
      <c r="M179" s="57"/>
      <c r="N179" s="57"/>
      <c r="O179" s="57"/>
      <c r="P179" s="63"/>
      <c r="Q179" s="63"/>
      <c r="R179" s="63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</row>
    <row r="180" spans="1:34" ht="12.75" hidden="1" customHeight="1" x14ac:dyDescent="0.2">
      <c r="A180" s="128"/>
      <c r="B180" s="57"/>
      <c r="C180" s="57"/>
      <c r="D180" s="57"/>
      <c r="E180" s="57"/>
      <c r="F180" s="57"/>
      <c r="G180" s="131"/>
      <c r="H180" s="63"/>
      <c r="I180" s="63"/>
      <c r="J180" s="63"/>
      <c r="L180" s="57"/>
      <c r="M180" s="57"/>
      <c r="N180" s="57"/>
      <c r="O180" s="57"/>
      <c r="P180" s="63"/>
      <c r="Q180" s="63"/>
      <c r="R180" s="63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</row>
    <row r="181" spans="1:34" ht="12.75" hidden="1" customHeight="1" x14ac:dyDescent="0.2">
      <c r="A181" s="128"/>
      <c r="B181" s="57"/>
      <c r="C181" s="57"/>
      <c r="D181" s="57"/>
      <c r="E181" s="57"/>
      <c r="F181" s="57"/>
      <c r="G181" s="131"/>
      <c r="H181" s="63"/>
      <c r="I181" s="63"/>
      <c r="J181" s="63"/>
      <c r="L181" s="57"/>
      <c r="M181" s="57"/>
      <c r="N181" s="57"/>
      <c r="O181" s="57"/>
      <c r="P181" s="63"/>
      <c r="Q181" s="63"/>
      <c r="R181" s="63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</row>
    <row r="182" spans="1:34" ht="12.75" hidden="1" customHeight="1" x14ac:dyDescent="0.2">
      <c r="A182" s="128"/>
      <c r="B182" s="57"/>
      <c r="C182" s="57"/>
      <c r="D182" s="57"/>
      <c r="E182" s="57"/>
      <c r="F182" s="57"/>
      <c r="G182" s="131"/>
      <c r="H182" s="63"/>
      <c r="I182" s="63"/>
      <c r="J182" s="63"/>
      <c r="L182" s="57"/>
      <c r="M182" s="57"/>
      <c r="N182" s="57"/>
      <c r="O182" s="57"/>
      <c r="P182" s="63"/>
      <c r="Q182" s="63"/>
      <c r="R182" s="63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</row>
    <row r="183" spans="1:34" ht="12.75" hidden="1" customHeight="1" x14ac:dyDescent="0.2">
      <c r="A183" s="128"/>
      <c r="B183" s="57"/>
      <c r="C183" s="57"/>
      <c r="D183" s="57"/>
      <c r="E183" s="57"/>
      <c r="F183" s="57"/>
      <c r="G183" s="131"/>
      <c r="H183" s="63"/>
      <c r="I183" s="63"/>
      <c r="J183" s="63"/>
      <c r="L183" s="57"/>
      <c r="M183" s="57"/>
      <c r="N183" s="57"/>
      <c r="O183" s="57"/>
      <c r="P183" s="63"/>
      <c r="Q183" s="63"/>
      <c r="R183" s="63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</row>
    <row r="184" spans="1:34" ht="12.75" hidden="1" customHeight="1" x14ac:dyDescent="0.2">
      <c r="A184" s="128"/>
      <c r="B184" s="57"/>
      <c r="C184" s="57"/>
      <c r="D184" s="57"/>
      <c r="E184" s="57"/>
      <c r="F184" s="57"/>
      <c r="G184" s="131"/>
      <c r="H184" s="63"/>
      <c r="I184" s="63"/>
      <c r="J184" s="63"/>
      <c r="L184" s="57"/>
      <c r="M184" s="57"/>
      <c r="N184" s="57"/>
      <c r="O184" s="57"/>
      <c r="P184" s="63"/>
      <c r="Q184" s="63"/>
      <c r="R184" s="63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</row>
    <row r="185" spans="1:34" ht="12.75" hidden="1" customHeight="1" x14ac:dyDescent="0.2">
      <c r="A185" s="128"/>
      <c r="B185" s="57"/>
      <c r="C185" s="57"/>
      <c r="D185" s="57"/>
      <c r="E185" s="57"/>
      <c r="F185" s="57"/>
      <c r="G185" s="131"/>
      <c r="H185" s="63"/>
      <c r="I185" s="63"/>
      <c r="J185" s="63"/>
      <c r="L185" s="57"/>
      <c r="M185" s="57"/>
      <c r="N185" s="57"/>
      <c r="O185" s="57"/>
      <c r="P185" s="63"/>
      <c r="Q185" s="63"/>
      <c r="R185" s="63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</row>
    <row r="186" spans="1:34" ht="12.75" hidden="1" customHeight="1" x14ac:dyDescent="0.2">
      <c r="A186" s="128"/>
      <c r="B186" s="57"/>
      <c r="C186" s="57"/>
      <c r="D186" s="57"/>
      <c r="E186" s="57"/>
      <c r="F186" s="57"/>
      <c r="G186" s="131"/>
      <c r="H186" s="63"/>
      <c r="I186" s="63"/>
      <c r="J186" s="63"/>
      <c r="L186" s="57"/>
      <c r="M186" s="57"/>
      <c r="N186" s="57"/>
      <c r="O186" s="57"/>
      <c r="P186" s="63"/>
      <c r="Q186" s="63"/>
      <c r="R186" s="63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</row>
    <row r="187" spans="1:34" ht="12.75" hidden="1" customHeight="1" x14ac:dyDescent="0.2">
      <c r="A187" s="128"/>
      <c r="B187" s="57"/>
      <c r="C187" s="57"/>
      <c r="D187" s="57"/>
      <c r="E187" s="57"/>
      <c r="F187" s="57"/>
      <c r="G187" s="131"/>
      <c r="H187" s="63"/>
      <c r="I187" s="63"/>
      <c r="J187" s="63"/>
      <c r="L187" s="57"/>
      <c r="M187" s="57"/>
      <c r="N187" s="57"/>
      <c r="O187" s="57"/>
      <c r="P187" s="63"/>
      <c r="Q187" s="63"/>
      <c r="R187" s="63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</row>
    <row r="188" spans="1:34" ht="12.75" hidden="1" customHeight="1" x14ac:dyDescent="0.2">
      <c r="A188" s="128"/>
      <c r="B188" s="57"/>
      <c r="C188" s="57"/>
      <c r="D188" s="57"/>
      <c r="E188" s="57"/>
      <c r="F188" s="57"/>
      <c r="G188" s="131"/>
      <c r="H188" s="63"/>
      <c r="I188" s="63"/>
      <c r="J188" s="63"/>
      <c r="L188" s="57"/>
      <c r="M188" s="57"/>
      <c r="N188" s="57"/>
      <c r="O188" s="57"/>
      <c r="P188" s="63"/>
      <c r="Q188" s="63"/>
      <c r="R188" s="63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</row>
    <row r="189" spans="1:34" ht="12.75" hidden="1" customHeight="1" x14ac:dyDescent="0.2">
      <c r="A189" s="128"/>
      <c r="B189" s="57"/>
      <c r="C189" s="57"/>
      <c r="D189" s="57"/>
      <c r="E189" s="57"/>
      <c r="F189" s="57"/>
      <c r="G189" s="131"/>
      <c r="H189" s="63"/>
      <c r="I189" s="63"/>
      <c r="J189" s="63"/>
      <c r="L189" s="57"/>
      <c r="M189" s="57"/>
      <c r="N189" s="57"/>
      <c r="O189" s="57"/>
      <c r="P189" s="63"/>
      <c r="Q189" s="63"/>
      <c r="R189" s="63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</row>
    <row r="190" spans="1:34" ht="12.75" hidden="1" customHeight="1" x14ac:dyDescent="0.2">
      <c r="A190" s="128"/>
      <c r="B190" s="57"/>
      <c r="C190" s="57"/>
      <c r="D190" s="57"/>
      <c r="E190" s="57"/>
      <c r="F190" s="57"/>
      <c r="G190" s="131"/>
      <c r="H190" s="63"/>
      <c r="I190" s="63"/>
      <c r="J190" s="63"/>
      <c r="L190" s="57"/>
      <c r="M190" s="57"/>
      <c r="N190" s="57"/>
      <c r="O190" s="57"/>
      <c r="P190" s="63"/>
      <c r="Q190" s="63"/>
      <c r="R190" s="63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</row>
    <row r="191" spans="1:34" ht="12.75" hidden="1" customHeight="1" x14ac:dyDescent="0.2">
      <c r="A191" s="128"/>
      <c r="B191" s="57"/>
      <c r="C191" s="57"/>
      <c r="D191" s="57"/>
      <c r="E191" s="57"/>
      <c r="F191" s="57"/>
      <c r="G191" s="131"/>
      <c r="H191" s="63"/>
      <c r="I191" s="63"/>
      <c r="J191" s="63"/>
      <c r="L191" s="57"/>
      <c r="M191" s="57"/>
      <c r="N191" s="57"/>
      <c r="O191" s="57"/>
      <c r="P191" s="63"/>
      <c r="Q191" s="63"/>
      <c r="R191" s="63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</row>
    <row r="192" spans="1:34" ht="12.75" hidden="1" customHeight="1" x14ac:dyDescent="0.2">
      <c r="A192" s="128"/>
      <c r="B192" s="57"/>
      <c r="C192" s="57"/>
      <c r="D192" s="57"/>
      <c r="E192" s="57"/>
      <c r="F192" s="57"/>
      <c r="G192" s="131"/>
      <c r="H192" s="63"/>
      <c r="I192" s="63"/>
      <c r="J192" s="63"/>
      <c r="L192" s="57"/>
      <c r="M192" s="57"/>
      <c r="N192" s="57"/>
      <c r="O192" s="57"/>
      <c r="P192" s="63"/>
      <c r="Q192" s="63"/>
      <c r="R192" s="63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</row>
    <row r="193" spans="1:34" ht="12.75" hidden="1" customHeight="1" x14ac:dyDescent="0.2">
      <c r="A193" s="128"/>
      <c r="B193" s="57"/>
      <c r="C193" s="57"/>
      <c r="D193" s="57"/>
      <c r="E193" s="57"/>
      <c r="F193" s="57"/>
      <c r="G193" s="131"/>
      <c r="H193" s="63"/>
      <c r="I193" s="63"/>
      <c r="J193" s="63"/>
      <c r="L193" s="57"/>
      <c r="M193" s="57"/>
      <c r="N193" s="57"/>
      <c r="O193" s="57"/>
      <c r="P193" s="63"/>
      <c r="Q193" s="63"/>
      <c r="R193" s="63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</row>
    <row r="194" spans="1:34" ht="12.75" hidden="1" customHeight="1" x14ac:dyDescent="0.2">
      <c r="A194" s="128"/>
      <c r="B194" s="57"/>
      <c r="C194" s="57"/>
      <c r="D194" s="57"/>
      <c r="E194" s="57"/>
      <c r="F194" s="57"/>
      <c r="G194" s="131"/>
      <c r="H194" s="63"/>
      <c r="I194" s="63"/>
      <c r="J194" s="63"/>
      <c r="L194" s="57"/>
      <c r="M194" s="57"/>
      <c r="N194" s="57"/>
      <c r="O194" s="57"/>
      <c r="P194" s="63"/>
      <c r="Q194" s="63"/>
      <c r="R194" s="63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</row>
    <row r="195" spans="1:34" ht="12.75" hidden="1" customHeight="1" x14ac:dyDescent="0.2">
      <c r="A195" s="128"/>
      <c r="B195" s="57"/>
      <c r="C195" s="57"/>
      <c r="D195" s="57"/>
      <c r="E195" s="57"/>
      <c r="F195" s="57"/>
      <c r="G195" s="131"/>
      <c r="H195" s="63"/>
      <c r="I195" s="63"/>
      <c r="J195" s="63"/>
      <c r="L195" s="57"/>
      <c r="M195" s="57"/>
      <c r="N195" s="57"/>
      <c r="O195" s="57"/>
      <c r="P195" s="63"/>
      <c r="Q195" s="63"/>
      <c r="R195" s="63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</row>
    <row r="196" spans="1:34" ht="12.75" hidden="1" customHeight="1" x14ac:dyDescent="0.2">
      <c r="A196" s="128"/>
      <c r="B196" s="57"/>
      <c r="C196" s="57"/>
      <c r="D196" s="57"/>
      <c r="E196" s="57"/>
      <c r="F196" s="57"/>
      <c r="G196" s="131"/>
      <c r="H196" s="63"/>
      <c r="I196" s="63"/>
      <c r="J196" s="63"/>
      <c r="L196" s="57"/>
      <c r="M196" s="57"/>
      <c r="N196" s="57"/>
      <c r="O196" s="57"/>
      <c r="P196" s="63"/>
      <c r="Q196" s="63"/>
      <c r="R196" s="63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</row>
    <row r="197" spans="1:34" ht="12.75" hidden="1" customHeight="1" x14ac:dyDescent="0.2">
      <c r="A197" s="128"/>
      <c r="B197" s="57"/>
      <c r="C197" s="57"/>
      <c r="D197" s="57"/>
      <c r="E197" s="57"/>
      <c r="F197" s="57"/>
      <c r="G197" s="131"/>
      <c r="H197" s="63"/>
      <c r="I197" s="63"/>
      <c r="J197" s="63"/>
      <c r="L197" s="57"/>
      <c r="M197" s="57"/>
      <c r="N197" s="57"/>
      <c r="O197" s="57"/>
      <c r="P197" s="63"/>
      <c r="Q197" s="63"/>
      <c r="R197" s="63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</row>
    <row r="198" spans="1:34" ht="12.75" hidden="1" customHeight="1" x14ac:dyDescent="0.2">
      <c r="A198" s="128"/>
      <c r="B198" s="57"/>
      <c r="C198" s="57"/>
      <c r="D198" s="57"/>
      <c r="E198" s="57"/>
      <c r="F198" s="57"/>
      <c r="G198" s="131"/>
      <c r="H198" s="63"/>
      <c r="I198" s="63"/>
      <c r="J198" s="63"/>
      <c r="L198" s="57"/>
      <c r="M198" s="57"/>
      <c r="N198" s="57"/>
      <c r="O198" s="57"/>
      <c r="P198" s="63"/>
      <c r="Q198" s="63"/>
      <c r="R198" s="63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</row>
    <row r="199" spans="1:34" ht="12.75" hidden="1" customHeight="1" x14ac:dyDescent="0.2">
      <c r="A199" s="128"/>
      <c r="B199" s="57"/>
      <c r="C199" s="57"/>
      <c r="D199" s="57"/>
      <c r="E199" s="57"/>
      <c r="F199" s="57"/>
      <c r="G199" s="131"/>
      <c r="H199" s="63"/>
      <c r="I199" s="63"/>
      <c r="J199" s="63"/>
      <c r="L199" s="57"/>
      <c r="M199" s="57"/>
      <c r="N199" s="57"/>
      <c r="O199" s="57"/>
      <c r="P199" s="63"/>
      <c r="Q199" s="63"/>
      <c r="R199" s="63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</row>
    <row r="200" spans="1:34" ht="12.75" hidden="1" customHeight="1" x14ac:dyDescent="0.2">
      <c r="A200" s="128"/>
      <c r="B200" s="57"/>
      <c r="C200" s="57"/>
      <c r="D200" s="57"/>
      <c r="E200" s="57"/>
      <c r="F200" s="57"/>
      <c r="G200" s="131"/>
      <c r="H200" s="63"/>
      <c r="I200" s="63"/>
      <c r="J200" s="63"/>
      <c r="L200" s="57"/>
      <c r="M200" s="57"/>
      <c r="N200" s="57"/>
      <c r="O200" s="57"/>
      <c r="P200" s="63"/>
      <c r="Q200" s="63"/>
      <c r="R200" s="63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</row>
    <row r="201" spans="1:34" ht="12.75" hidden="1" customHeight="1" x14ac:dyDescent="0.2">
      <c r="A201" s="128"/>
      <c r="B201" s="57"/>
      <c r="C201" s="57"/>
      <c r="D201" s="57"/>
      <c r="E201" s="57"/>
      <c r="F201" s="57"/>
      <c r="G201" s="131"/>
      <c r="H201" s="63"/>
      <c r="I201" s="63"/>
      <c r="J201" s="63"/>
      <c r="L201" s="57"/>
      <c r="M201" s="57"/>
      <c r="N201" s="57"/>
      <c r="O201" s="57"/>
      <c r="P201" s="63"/>
      <c r="Q201" s="63"/>
      <c r="R201" s="63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</row>
    <row r="202" spans="1:34" ht="12.75" hidden="1" customHeight="1" x14ac:dyDescent="0.2">
      <c r="A202" s="128"/>
      <c r="B202" s="57"/>
      <c r="C202" s="57"/>
      <c r="D202" s="57"/>
      <c r="E202" s="57"/>
      <c r="F202" s="57"/>
      <c r="G202" s="131"/>
      <c r="H202" s="63"/>
      <c r="I202" s="63"/>
      <c r="J202" s="63"/>
      <c r="L202" s="57"/>
      <c r="M202" s="57"/>
      <c r="N202" s="57"/>
      <c r="O202" s="57"/>
      <c r="P202" s="63"/>
      <c r="Q202" s="63"/>
      <c r="R202" s="63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</row>
    <row r="203" spans="1:34" ht="12.75" hidden="1" customHeight="1" x14ac:dyDescent="0.2">
      <c r="A203" s="128"/>
      <c r="B203" s="57"/>
      <c r="C203" s="57"/>
      <c r="D203" s="57"/>
      <c r="E203" s="57"/>
      <c r="F203" s="57"/>
      <c r="G203" s="131"/>
      <c r="H203" s="63"/>
      <c r="I203" s="63"/>
      <c r="J203" s="63"/>
      <c r="L203" s="57"/>
      <c r="M203" s="57"/>
      <c r="N203" s="57"/>
      <c r="O203" s="57"/>
      <c r="P203" s="63"/>
      <c r="Q203" s="63"/>
      <c r="R203" s="63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</row>
    <row r="204" spans="1:34" ht="12.75" hidden="1" customHeight="1" x14ac:dyDescent="0.2">
      <c r="A204" s="128"/>
      <c r="B204" s="57"/>
      <c r="C204" s="57"/>
      <c r="D204" s="57"/>
      <c r="E204" s="57"/>
      <c r="F204" s="57"/>
      <c r="G204" s="131"/>
      <c r="H204" s="63"/>
      <c r="I204" s="63"/>
      <c r="J204" s="63"/>
      <c r="L204" s="57"/>
      <c r="M204" s="57"/>
      <c r="N204" s="57"/>
      <c r="O204" s="57"/>
      <c r="P204" s="63"/>
      <c r="Q204" s="63"/>
      <c r="R204" s="63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</row>
    <row r="205" spans="1:34" ht="12.75" hidden="1" customHeight="1" x14ac:dyDescent="0.2">
      <c r="A205" s="128"/>
      <c r="B205" s="57"/>
      <c r="C205" s="57"/>
      <c r="D205" s="57"/>
      <c r="E205" s="57"/>
      <c r="F205" s="57"/>
      <c r="G205" s="131"/>
      <c r="H205" s="63"/>
      <c r="I205" s="63"/>
      <c r="J205" s="63"/>
      <c r="L205" s="57"/>
      <c r="M205" s="57"/>
      <c r="N205" s="57"/>
      <c r="O205" s="57"/>
      <c r="P205" s="63"/>
      <c r="Q205" s="63"/>
      <c r="R205" s="63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</row>
    <row r="206" spans="1:34" ht="12.75" hidden="1" customHeight="1" x14ac:dyDescent="0.2">
      <c r="A206" s="128"/>
      <c r="B206" s="57"/>
      <c r="C206" s="57"/>
      <c r="D206" s="57"/>
      <c r="E206" s="57"/>
      <c r="F206" s="57"/>
      <c r="G206" s="131"/>
      <c r="H206" s="63"/>
      <c r="I206" s="63"/>
      <c r="J206" s="63"/>
      <c r="L206" s="57"/>
      <c r="M206" s="57"/>
      <c r="N206" s="57"/>
      <c r="O206" s="57"/>
      <c r="P206" s="63"/>
      <c r="Q206" s="63"/>
      <c r="R206" s="63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</row>
    <row r="207" spans="1:34" ht="12.75" hidden="1" customHeight="1" x14ac:dyDescent="0.2">
      <c r="A207" s="128"/>
      <c r="B207" s="57"/>
      <c r="C207" s="57"/>
      <c r="D207" s="57"/>
      <c r="E207" s="57"/>
      <c r="F207" s="57"/>
      <c r="G207" s="131"/>
      <c r="H207" s="63"/>
      <c r="I207" s="63"/>
      <c r="J207" s="63"/>
      <c r="L207" s="57"/>
      <c r="M207" s="57"/>
      <c r="N207" s="57"/>
      <c r="O207" s="57"/>
      <c r="P207" s="63"/>
      <c r="Q207" s="63"/>
      <c r="R207" s="63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</row>
    <row r="208" spans="1:34" ht="12.75" hidden="1" customHeight="1" x14ac:dyDescent="0.2">
      <c r="A208" s="128"/>
      <c r="B208" s="57"/>
      <c r="C208" s="57"/>
      <c r="D208" s="57"/>
      <c r="E208" s="57"/>
      <c r="F208" s="57"/>
      <c r="G208" s="131"/>
      <c r="H208" s="63"/>
      <c r="I208" s="63"/>
      <c r="J208" s="63"/>
      <c r="L208" s="57"/>
      <c r="M208" s="57"/>
      <c r="N208" s="57"/>
      <c r="O208" s="57"/>
      <c r="P208" s="63"/>
      <c r="Q208" s="63"/>
      <c r="R208" s="63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</row>
    <row r="209" spans="1:34" ht="12.75" hidden="1" customHeight="1" x14ac:dyDescent="0.2">
      <c r="A209" s="128"/>
      <c r="B209" s="57"/>
      <c r="C209" s="57"/>
      <c r="D209" s="57"/>
      <c r="E209" s="57"/>
      <c r="F209" s="57"/>
      <c r="G209" s="131"/>
      <c r="H209" s="63"/>
      <c r="I209" s="63"/>
      <c r="J209" s="63"/>
      <c r="L209" s="57"/>
      <c r="M209" s="57"/>
      <c r="N209" s="57"/>
      <c r="O209" s="57"/>
      <c r="P209" s="63"/>
      <c r="Q209" s="63"/>
      <c r="R209" s="63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</row>
    <row r="210" spans="1:34" ht="12.75" hidden="1" customHeight="1" x14ac:dyDescent="0.2">
      <c r="A210" s="128"/>
      <c r="B210" s="57"/>
      <c r="C210" s="57"/>
      <c r="D210" s="57"/>
      <c r="E210" s="57"/>
      <c r="F210" s="57"/>
      <c r="G210" s="131"/>
      <c r="H210" s="63"/>
      <c r="I210" s="63"/>
      <c r="J210" s="63"/>
      <c r="L210" s="57"/>
      <c r="M210" s="57"/>
      <c r="N210" s="57"/>
      <c r="O210" s="57"/>
      <c r="P210" s="63"/>
      <c r="Q210" s="63"/>
      <c r="R210" s="63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</row>
    <row r="211" spans="1:34" ht="12.75" hidden="1" customHeight="1" x14ac:dyDescent="0.2">
      <c r="A211" s="128"/>
      <c r="B211" s="57"/>
      <c r="C211" s="57"/>
      <c r="D211" s="57"/>
      <c r="E211" s="57"/>
      <c r="F211" s="57"/>
      <c r="G211" s="131"/>
      <c r="H211" s="63"/>
      <c r="I211" s="63"/>
      <c r="J211" s="63"/>
      <c r="L211" s="57"/>
      <c r="M211" s="57"/>
      <c r="N211" s="57"/>
      <c r="O211" s="57"/>
      <c r="P211" s="63"/>
      <c r="Q211" s="63"/>
      <c r="R211" s="63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</row>
    <row r="212" spans="1:34" ht="12.75" hidden="1" customHeight="1" x14ac:dyDescent="0.2">
      <c r="A212" s="128"/>
      <c r="B212" s="57"/>
      <c r="C212" s="57"/>
      <c r="D212" s="57"/>
      <c r="E212" s="57"/>
      <c r="F212" s="57"/>
      <c r="G212" s="131"/>
      <c r="H212" s="63"/>
      <c r="I212" s="63"/>
      <c r="J212" s="63"/>
      <c r="L212" s="57"/>
      <c r="M212" s="57"/>
      <c r="N212" s="57"/>
      <c r="O212" s="57"/>
      <c r="P212" s="63"/>
      <c r="Q212" s="63"/>
      <c r="R212" s="63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</row>
    <row r="213" spans="1:34" ht="12.75" hidden="1" customHeight="1" x14ac:dyDescent="0.2">
      <c r="A213" s="128"/>
      <c r="B213" s="57"/>
      <c r="C213" s="57"/>
      <c r="D213" s="57"/>
      <c r="E213" s="57"/>
      <c r="F213" s="57"/>
      <c r="G213" s="131"/>
      <c r="H213" s="63"/>
      <c r="I213" s="63"/>
      <c r="J213" s="63"/>
      <c r="L213" s="57"/>
      <c r="M213" s="57"/>
      <c r="N213" s="57"/>
      <c r="O213" s="57"/>
      <c r="P213" s="63"/>
      <c r="Q213" s="63"/>
      <c r="R213" s="63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</row>
    <row r="214" spans="1:34" ht="12.75" hidden="1" customHeight="1" x14ac:dyDescent="0.2">
      <c r="A214" s="128"/>
      <c r="B214" s="57"/>
      <c r="C214" s="57"/>
      <c r="D214" s="57"/>
      <c r="E214" s="57"/>
      <c r="F214" s="57"/>
      <c r="G214" s="131"/>
      <c r="H214" s="63"/>
      <c r="I214" s="63"/>
      <c r="J214" s="63"/>
      <c r="L214" s="57"/>
      <c r="M214" s="57"/>
      <c r="N214" s="57"/>
      <c r="O214" s="57"/>
      <c r="P214" s="63"/>
      <c r="Q214" s="63"/>
      <c r="R214" s="63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</row>
    <row r="215" spans="1:34" ht="12.75" hidden="1" customHeight="1" x14ac:dyDescent="0.2">
      <c r="A215" s="128"/>
      <c r="B215" s="57"/>
      <c r="C215" s="57"/>
      <c r="D215" s="57"/>
      <c r="E215" s="57"/>
      <c r="F215" s="57"/>
      <c r="G215" s="131"/>
      <c r="H215" s="63"/>
      <c r="I215" s="63"/>
      <c r="J215" s="63"/>
      <c r="L215" s="57"/>
      <c r="M215" s="57"/>
      <c r="N215" s="57"/>
      <c r="O215" s="57"/>
      <c r="P215" s="63"/>
      <c r="Q215" s="63"/>
      <c r="R215" s="63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</row>
    <row r="216" spans="1:34" ht="12.75" hidden="1" customHeight="1" x14ac:dyDescent="0.2">
      <c r="A216" s="128"/>
      <c r="B216" s="57"/>
      <c r="C216" s="57"/>
      <c r="D216" s="57"/>
      <c r="E216" s="57"/>
      <c r="F216" s="57"/>
      <c r="G216" s="131"/>
      <c r="H216" s="63"/>
      <c r="I216" s="63"/>
      <c r="J216" s="63"/>
      <c r="L216" s="57"/>
      <c r="M216" s="57"/>
      <c r="N216" s="57"/>
      <c r="O216" s="57"/>
      <c r="P216" s="63"/>
      <c r="Q216" s="63"/>
      <c r="R216" s="63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</row>
    <row r="217" spans="1:34" ht="12.75" hidden="1" customHeight="1" x14ac:dyDescent="0.2">
      <c r="A217" s="128"/>
      <c r="B217" s="57"/>
      <c r="C217" s="57"/>
      <c r="D217" s="57"/>
      <c r="E217" s="57"/>
      <c r="F217" s="57"/>
      <c r="G217" s="131"/>
      <c r="H217" s="63"/>
      <c r="I217" s="63"/>
      <c r="J217" s="63"/>
      <c r="L217" s="57"/>
      <c r="M217" s="57"/>
      <c r="N217" s="57"/>
      <c r="O217" s="57"/>
      <c r="P217" s="63"/>
      <c r="Q217" s="63"/>
      <c r="R217" s="63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</row>
    <row r="218" spans="1:34" ht="12.75" hidden="1" customHeight="1" x14ac:dyDescent="0.2">
      <c r="A218" s="128"/>
      <c r="B218" s="57"/>
      <c r="C218" s="57"/>
      <c r="D218" s="57"/>
      <c r="E218" s="57"/>
      <c r="F218" s="57"/>
      <c r="G218" s="131"/>
      <c r="H218" s="63"/>
      <c r="I218" s="63"/>
      <c r="J218" s="63"/>
      <c r="L218" s="57"/>
      <c r="M218" s="57"/>
      <c r="N218" s="57"/>
      <c r="O218" s="57"/>
      <c r="P218" s="63"/>
      <c r="Q218" s="63"/>
      <c r="R218" s="63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</row>
    <row r="219" spans="1:34" ht="12.75" hidden="1" customHeight="1" x14ac:dyDescent="0.2">
      <c r="A219" s="128"/>
      <c r="B219" s="57"/>
      <c r="C219" s="57"/>
      <c r="D219" s="57"/>
      <c r="E219" s="57"/>
      <c r="F219" s="57"/>
      <c r="G219" s="131"/>
      <c r="H219" s="63"/>
      <c r="I219" s="63"/>
      <c r="J219" s="63"/>
      <c r="L219" s="57"/>
      <c r="M219" s="57"/>
      <c r="N219" s="57"/>
      <c r="O219" s="57"/>
      <c r="P219" s="63"/>
      <c r="Q219" s="63"/>
      <c r="R219" s="63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</row>
    <row r="220" spans="1:34" ht="12.75" hidden="1" customHeight="1" x14ac:dyDescent="0.2">
      <c r="A220" s="128"/>
      <c r="B220" s="57"/>
      <c r="C220" s="57"/>
      <c r="D220" s="57"/>
      <c r="E220" s="57"/>
      <c r="F220" s="57"/>
      <c r="G220" s="131"/>
      <c r="H220" s="63"/>
      <c r="I220" s="63"/>
      <c r="J220" s="63"/>
      <c r="L220" s="57"/>
      <c r="M220" s="57"/>
      <c r="N220" s="57"/>
      <c r="O220" s="57"/>
      <c r="P220" s="63"/>
      <c r="Q220" s="63"/>
      <c r="R220" s="63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</row>
    <row r="221" spans="1:34" ht="12.75" hidden="1" customHeight="1" x14ac:dyDescent="0.2">
      <c r="A221" s="128"/>
      <c r="B221" s="57"/>
      <c r="C221" s="57"/>
      <c r="D221" s="57"/>
      <c r="E221" s="57"/>
      <c r="F221" s="57"/>
      <c r="G221" s="131"/>
      <c r="H221" s="63"/>
      <c r="I221" s="63"/>
      <c r="J221" s="63"/>
      <c r="L221" s="57"/>
      <c r="M221" s="57"/>
      <c r="N221" s="57"/>
      <c r="O221" s="57"/>
      <c r="P221" s="63"/>
      <c r="Q221" s="63"/>
      <c r="R221" s="63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</row>
    <row r="222" spans="1:34" ht="12.75" hidden="1" customHeight="1" x14ac:dyDescent="0.2">
      <c r="A222" s="128"/>
      <c r="B222" s="57"/>
      <c r="C222" s="57"/>
      <c r="D222" s="57"/>
      <c r="E222" s="57"/>
      <c r="F222" s="57"/>
      <c r="G222" s="131"/>
      <c r="H222" s="63"/>
      <c r="I222" s="63"/>
      <c r="J222" s="63"/>
      <c r="L222" s="57"/>
      <c r="M222" s="57"/>
      <c r="N222" s="57"/>
      <c r="O222" s="57"/>
      <c r="P222" s="63"/>
      <c r="Q222" s="63"/>
      <c r="R222" s="63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</row>
    <row r="223" spans="1:34" ht="12.75" hidden="1" customHeight="1" x14ac:dyDescent="0.2">
      <c r="A223" s="128"/>
      <c r="B223" s="57"/>
      <c r="C223" s="57"/>
      <c r="D223" s="57"/>
      <c r="E223" s="57"/>
      <c r="F223" s="57"/>
      <c r="G223" s="131"/>
      <c r="H223" s="63"/>
      <c r="I223" s="63"/>
      <c r="J223" s="63"/>
      <c r="L223" s="57"/>
      <c r="M223" s="57"/>
      <c r="N223" s="57"/>
      <c r="O223" s="57"/>
      <c r="P223" s="63"/>
      <c r="Q223" s="63"/>
      <c r="R223" s="63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</row>
    <row r="224" spans="1:34" ht="12.75" hidden="1" customHeight="1" x14ac:dyDescent="0.2">
      <c r="A224" s="128"/>
      <c r="B224" s="57"/>
      <c r="C224" s="57"/>
      <c r="D224" s="57"/>
      <c r="E224" s="57"/>
      <c r="F224" s="57"/>
      <c r="G224" s="131"/>
      <c r="H224" s="63"/>
      <c r="I224" s="63"/>
      <c r="J224" s="63"/>
      <c r="L224" s="57"/>
      <c r="M224" s="57"/>
      <c r="N224" s="57"/>
      <c r="O224" s="57"/>
      <c r="P224" s="63"/>
      <c r="Q224" s="63"/>
      <c r="R224" s="63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</row>
    <row r="225" spans="1:34" ht="12.75" hidden="1" customHeight="1" x14ac:dyDescent="0.2">
      <c r="A225" s="128"/>
      <c r="B225" s="57"/>
      <c r="C225" s="57"/>
      <c r="D225" s="57"/>
      <c r="E225" s="57"/>
      <c r="F225" s="57"/>
      <c r="G225" s="131"/>
      <c r="H225" s="63"/>
      <c r="I225" s="63"/>
      <c r="J225" s="63"/>
      <c r="L225" s="57"/>
      <c r="M225" s="57"/>
      <c r="N225" s="57"/>
      <c r="O225" s="57"/>
      <c r="P225" s="63"/>
      <c r="Q225" s="63"/>
      <c r="R225" s="63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</row>
    <row r="226" spans="1:34" ht="12.75" hidden="1" customHeight="1" x14ac:dyDescent="0.2">
      <c r="A226" s="128"/>
      <c r="B226" s="57"/>
      <c r="C226" s="57"/>
      <c r="D226" s="57"/>
      <c r="E226" s="57"/>
      <c r="F226" s="57"/>
      <c r="G226" s="131"/>
      <c r="H226" s="63"/>
      <c r="I226" s="63"/>
      <c r="J226" s="63"/>
      <c r="L226" s="57"/>
      <c r="M226" s="57"/>
      <c r="N226" s="57"/>
      <c r="O226" s="57"/>
      <c r="P226" s="63"/>
      <c r="Q226" s="63"/>
      <c r="R226" s="63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</row>
    <row r="227" spans="1:34" ht="12.75" hidden="1" customHeight="1" x14ac:dyDescent="0.2">
      <c r="A227" s="128"/>
      <c r="B227" s="57"/>
      <c r="C227" s="57"/>
      <c r="D227" s="57"/>
      <c r="E227" s="57"/>
      <c r="F227" s="57"/>
      <c r="G227" s="131"/>
      <c r="H227" s="63"/>
      <c r="I227" s="63"/>
      <c r="J227" s="63"/>
      <c r="L227" s="57"/>
      <c r="M227" s="57"/>
      <c r="N227" s="57"/>
      <c r="O227" s="57"/>
      <c r="P227" s="63"/>
      <c r="Q227" s="63"/>
      <c r="R227" s="63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</row>
    <row r="228" spans="1:34" ht="12.75" hidden="1" customHeight="1" x14ac:dyDescent="0.2">
      <c r="A228" s="128"/>
      <c r="B228" s="57"/>
      <c r="C228" s="57"/>
      <c r="D228" s="57"/>
      <c r="E228" s="57"/>
      <c r="F228" s="57"/>
      <c r="G228" s="131"/>
      <c r="H228" s="63"/>
      <c r="I228" s="63"/>
      <c r="J228" s="63"/>
      <c r="L228" s="57"/>
      <c r="M228" s="57"/>
      <c r="N228" s="57"/>
      <c r="O228" s="57"/>
      <c r="P228" s="63"/>
      <c r="Q228" s="63"/>
      <c r="R228" s="63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</row>
    <row r="229" spans="1:34" ht="12.75" hidden="1" customHeight="1" x14ac:dyDescent="0.2">
      <c r="A229" s="128"/>
      <c r="B229" s="57"/>
      <c r="C229" s="57"/>
      <c r="D229" s="57"/>
      <c r="E229" s="57"/>
      <c r="F229" s="57"/>
      <c r="G229" s="131"/>
      <c r="H229" s="63"/>
      <c r="I229" s="63"/>
      <c r="J229" s="63"/>
      <c r="L229" s="57"/>
      <c r="M229" s="57"/>
      <c r="N229" s="57"/>
      <c r="O229" s="57"/>
      <c r="P229" s="63"/>
      <c r="Q229" s="63"/>
      <c r="R229" s="63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</row>
    <row r="230" spans="1:34" ht="12.75" hidden="1" customHeight="1" x14ac:dyDescent="0.2">
      <c r="A230" s="128"/>
      <c r="B230" s="57"/>
      <c r="C230" s="57"/>
      <c r="D230" s="57"/>
      <c r="E230" s="57"/>
      <c r="F230" s="57"/>
      <c r="G230" s="131"/>
      <c r="H230" s="63"/>
      <c r="I230" s="63"/>
      <c r="J230" s="63"/>
      <c r="L230" s="57"/>
      <c r="M230" s="57"/>
      <c r="N230" s="57"/>
      <c r="O230" s="57"/>
      <c r="P230" s="63"/>
      <c r="Q230" s="63"/>
      <c r="R230" s="63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</row>
    <row r="231" spans="1:34" ht="12.75" hidden="1" customHeight="1" x14ac:dyDescent="0.2">
      <c r="A231" s="128"/>
      <c r="B231" s="57"/>
      <c r="C231" s="57"/>
      <c r="D231" s="57"/>
      <c r="E231" s="57"/>
      <c r="F231" s="57"/>
      <c r="G231" s="131"/>
      <c r="H231" s="63"/>
      <c r="I231" s="63"/>
      <c r="J231" s="63"/>
      <c r="L231" s="57"/>
      <c r="M231" s="57"/>
      <c r="N231" s="57"/>
      <c r="O231" s="57"/>
      <c r="P231" s="63"/>
      <c r="Q231" s="63"/>
      <c r="R231" s="63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</row>
    <row r="232" spans="1:34" ht="12.75" hidden="1" customHeight="1" x14ac:dyDescent="0.2">
      <c r="A232" s="128"/>
      <c r="B232" s="57"/>
      <c r="C232" s="57"/>
      <c r="D232" s="57"/>
      <c r="E232" s="57"/>
      <c r="F232" s="57"/>
      <c r="G232" s="131"/>
      <c r="H232" s="63"/>
      <c r="I232" s="63"/>
      <c r="J232" s="63"/>
      <c r="L232" s="57"/>
      <c r="M232" s="57"/>
      <c r="N232" s="57"/>
      <c r="O232" s="57"/>
      <c r="P232" s="63"/>
      <c r="Q232" s="63"/>
      <c r="R232" s="63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</row>
    <row r="233" spans="1:34" ht="12.75" hidden="1" customHeight="1" x14ac:dyDescent="0.2">
      <c r="A233" s="128"/>
      <c r="B233" s="57"/>
      <c r="C233" s="57"/>
      <c r="D233" s="57"/>
      <c r="E233" s="57"/>
      <c r="F233" s="57"/>
      <c r="G233" s="131"/>
      <c r="H233" s="63"/>
      <c r="I233" s="63"/>
      <c r="J233" s="63"/>
      <c r="L233" s="57"/>
      <c r="M233" s="57"/>
      <c r="N233" s="57"/>
      <c r="O233" s="57"/>
      <c r="P233" s="63"/>
      <c r="Q233" s="63"/>
      <c r="R233" s="63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</row>
    <row r="234" spans="1:34" ht="12.75" hidden="1" customHeight="1" x14ac:dyDescent="0.2">
      <c r="A234" s="128"/>
      <c r="B234" s="57"/>
      <c r="C234" s="57"/>
      <c r="D234" s="57"/>
      <c r="E234" s="57"/>
      <c r="F234" s="57"/>
      <c r="G234" s="131"/>
      <c r="H234" s="63"/>
      <c r="I234" s="63"/>
      <c r="J234" s="63"/>
      <c r="L234" s="57"/>
      <c r="M234" s="57"/>
      <c r="N234" s="57"/>
      <c r="O234" s="57"/>
      <c r="P234" s="63"/>
      <c r="Q234" s="63"/>
      <c r="R234" s="63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</row>
    <row r="235" spans="1:34" ht="12.75" hidden="1" customHeight="1" x14ac:dyDescent="0.2">
      <c r="A235" s="128"/>
      <c r="B235" s="57"/>
      <c r="C235" s="57"/>
      <c r="D235" s="57"/>
      <c r="E235" s="57"/>
      <c r="F235" s="57"/>
      <c r="G235" s="131"/>
      <c r="H235" s="63"/>
      <c r="I235" s="63"/>
      <c r="J235" s="63"/>
      <c r="L235" s="57"/>
      <c r="M235" s="57"/>
      <c r="N235" s="57"/>
      <c r="O235" s="57"/>
      <c r="P235" s="63"/>
      <c r="Q235" s="63"/>
      <c r="R235" s="63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</row>
    <row r="236" spans="1:34" ht="12.75" hidden="1" customHeight="1" x14ac:dyDescent="0.2">
      <c r="A236" s="128"/>
      <c r="B236" s="57"/>
      <c r="C236" s="57"/>
      <c r="D236" s="57"/>
      <c r="E236" s="57"/>
      <c r="F236" s="57"/>
      <c r="G236" s="131"/>
      <c r="H236" s="63"/>
      <c r="I236" s="63"/>
      <c r="J236" s="63"/>
      <c r="L236" s="57"/>
      <c r="M236" s="57"/>
      <c r="N236" s="57"/>
      <c r="O236" s="57"/>
      <c r="P236" s="63"/>
      <c r="Q236" s="63"/>
      <c r="R236" s="63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</row>
    <row r="237" spans="1:34" ht="12.75" hidden="1" customHeight="1" x14ac:dyDescent="0.2">
      <c r="A237" s="128"/>
      <c r="B237" s="57"/>
      <c r="C237" s="57"/>
      <c r="D237" s="57"/>
      <c r="E237" s="57"/>
      <c r="F237" s="57"/>
      <c r="G237" s="131"/>
      <c r="H237" s="63"/>
      <c r="I237" s="63"/>
      <c r="J237" s="63"/>
      <c r="L237" s="57"/>
      <c r="M237" s="57"/>
      <c r="N237" s="57"/>
      <c r="O237" s="57"/>
      <c r="P237" s="63"/>
      <c r="Q237" s="63"/>
      <c r="R237" s="63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</row>
    <row r="238" spans="1:34" ht="12.75" hidden="1" customHeight="1" x14ac:dyDescent="0.2">
      <c r="A238" s="128"/>
      <c r="B238" s="57"/>
      <c r="C238" s="57"/>
      <c r="D238" s="57"/>
      <c r="E238" s="57"/>
      <c r="F238" s="57"/>
      <c r="G238" s="131"/>
      <c r="H238" s="63"/>
      <c r="I238" s="63"/>
      <c r="J238" s="63"/>
      <c r="L238" s="57"/>
      <c r="M238" s="57"/>
      <c r="N238" s="57"/>
      <c r="O238" s="57"/>
      <c r="P238" s="63"/>
      <c r="Q238" s="63"/>
      <c r="R238" s="63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</row>
    <row r="239" spans="1:34" ht="12.75" hidden="1" customHeight="1" x14ac:dyDescent="0.2">
      <c r="A239" s="128"/>
      <c r="B239" s="57"/>
      <c r="C239" s="57"/>
      <c r="D239" s="57"/>
      <c r="E239" s="57"/>
      <c r="F239" s="57"/>
      <c r="G239" s="131"/>
      <c r="H239" s="63"/>
      <c r="I239" s="63"/>
      <c r="J239" s="63"/>
      <c r="L239" s="57"/>
      <c r="M239" s="57"/>
      <c r="N239" s="57"/>
      <c r="O239" s="57"/>
      <c r="P239" s="63"/>
      <c r="Q239" s="63"/>
      <c r="R239" s="63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</row>
    <row r="240" spans="1:34" ht="12.75" hidden="1" customHeight="1" x14ac:dyDescent="0.2">
      <c r="A240" s="128"/>
      <c r="B240" s="57"/>
      <c r="C240" s="57"/>
      <c r="D240" s="57"/>
      <c r="E240" s="57"/>
      <c r="F240" s="57"/>
      <c r="G240" s="131"/>
      <c r="H240" s="63"/>
      <c r="I240" s="63"/>
      <c r="J240" s="63"/>
      <c r="L240" s="57"/>
      <c r="M240" s="57"/>
      <c r="N240" s="57"/>
      <c r="O240" s="57"/>
      <c r="P240" s="63"/>
      <c r="Q240" s="63"/>
      <c r="R240" s="63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</row>
    <row r="241" spans="1:34" ht="12.75" hidden="1" customHeight="1" x14ac:dyDescent="0.2">
      <c r="A241" s="128"/>
      <c r="B241" s="57"/>
      <c r="C241" s="57"/>
      <c r="D241" s="57"/>
      <c r="E241" s="57"/>
      <c r="F241" s="57"/>
      <c r="G241" s="131"/>
      <c r="H241" s="63"/>
      <c r="I241" s="63"/>
      <c r="J241" s="63"/>
      <c r="L241" s="57"/>
      <c r="M241" s="57"/>
      <c r="N241" s="57"/>
      <c r="O241" s="57"/>
      <c r="P241" s="63"/>
      <c r="Q241" s="63"/>
      <c r="R241" s="63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</row>
    <row r="242" spans="1:34" ht="12.75" hidden="1" customHeight="1" x14ac:dyDescent="0.2">
      <c r="A242" s="128"/>
      <c r="B242" s="57"/>
      <c r="C242" s="57"/>
      <c r="D242" s="57"/>
      <c r="E242" s="57"/>
      <c r="F242" s="57"/>
      <c r="G242" s="131"/>
      <c r="H242" s="63"/>
      <c r="I242" s="63"/>
      <c r="J242" s="63"/>
      <c r="L242" s="57"/>
      <c r="M242" s="57"/>
      <c r="N242" s="57"/>
      <c r="O242" s="57"/>
      <c r="P242" s="63"/>
      <c r="Q242" s="63"/>
      <c r="R242" s="63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</row>
    <row r="243" spans="1:34" ht="12.75" hidden="1" customHeight="1" x14ac:dyDescent="0.2">
      <c r="A243" s="128"/>
      <c r="B243" s="57"/>
      <c r="C243" s="57"/>
      <c r="D243" s="57"/>
      <c r="E243" s="57"/>
      <c r="F243" s="57"/>
      <c r="G243" s="131"/>
      <c r="H243" s="63"/>
      <c r="I243" s="63"/>
      <c r="J243" s="63"/>
      <c r="L243" s="57"/>
      <c r="M243" s="57"/>
      <c r="N243" s="57"/>
      <c r="O243" s="57"/>
      <c r="P243" s="63"/>
      <c r="Q243" s="63"/>
      <c r="R243" s="63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</row>
    <row r="244" spans="1:34" ht="12.75" hidden="1" customHeight="1" x14ac:dyDescent="0.2">
      <c r="A244" s="128"/>
      <c r="B244" s="57"/>
      <c r="C244" s="57"/>
      <c r="D244" s="57"/>
      <c r="E244" s="57"/>
      <c r="F244" s="57"/>
      <c r="G244" s="131"/>
      <c r="H244" s="63"/>
      <c r="I244" s="63"/>
      <c r="J244" s="63"/>
      <c r="L244" s="57"/>
      <c r="M244" s="57"/>
      <c r="N244" s="57"/>
      <c r="O244" s="57"/>
      <c r="P244" s="63"/>
      <c r="Q244" s="63"/>
      <c r="R244" s="63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</row>
    <row r="245" spans="1:34" ht="12.75" hidden="1" customHeight="1" x14ac:dyDescent="0.2">
      <c r="A245" s="128"/>
      <c r="B245" s="57"/>
      <c r="C245" s="57"/>
      <c r="D245" s="57"/>
      <c r="E245" s="57"/>
      <c r="F245" s="57"/>
      <c r="G245" s="131"/>
      <c r="H245" s="63"/>
      <c r="I245" s="63"/>
      <c r="J245" s="63"/>
      <c r="L245" s="57"/>
      <c r="M245" s="57"/>
      <c r="N245" s="57"/>
      <c r="O245" s="57"/>
      <c r="P245" s="63"/>
      <c r="Q245" s="63"/>
      <c r="R245" s="63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</row>
    <row r="246" spans="1:34" ht="12.75" hidden="1" customHeight="1" x14ac:dyDescent="0.2">
      <c r="A246" s="128"/>
      <c r="B246" s="57"/>
      <c r="C246" s="57"/>
      <c r="D246" s="57"/>
      <c r="E246" s="57"/>
      <c r="F246" s="57"/>
      <c r="G246" s="131"/>
      <c r="H246" s="63"/>
      <c r="I246" s="63"/>
      <c r="J246" s="63"/>
      <c r="L246" s="57"/>
      <c r="M246" s="57"/>
      <c r="N246" s="57"/>
      <c r="O246" s="57"/>
      <c r="P246" s="63"/>
      <c r="Q246" s="63"/>
      <c r="R246" s="63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</row>
    <row r="247" spans="1:34" ht="12.75" hidden="1" customHeight="1" x14ac:dyDescent="0.2">
      <c r="A247" s="128"/>
      <c r="B247" s="57"/>
      <c r="C247" s="57"/>
      <c r="D247" s="57"/>
      <c r="E247" s="57"/>
      <c r="F247" s="57"/>
      <c r="G247" s="131"/>
      <c r="H247" s="63"/>
      <c r="I247" s="63"/>
      <c r="J247" s="63"/>
      <c r="L247" s="57"/>
      <c r="M247" s="57"/>
      <c r="N247" s="57"/>
      <c r="O247" s="57"/>
      <c r="P247" s="63"/>
      <c r="Q247" s="63"/>
      <c r="R247" s="63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</row>
    <row r="248" spans="1:34" ht="12.75" hidden="1" customHeight="1" x14ac:dyDescent="0.2">
      <c r="A248" s="128"/>
      <c r="B248" s="57"/>
      <c r="C248" s="57"/>
      <c r="D248" s="57"/>
      <c r="E248" s="57"/>
      <c r="F248" s="57"/>
      <c r="G248" s="131"/>
      <c r="H248" s="63"/>
      <c r="I248" s="63"/>
      <c r="J248" s="63"/>
      <c r="L248" s="57"/>
      <c r="M248" s="57"/>
      <c r="N248" s="57"/>
      <c r="O248" s="57"/>
      <c r="P248" s="63"/>
      <c r="Q248" s="63"/>
      <c r="R248" s="63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</row>
    <row r="249" spans="1:34" ht="12.75" hidden="1" customHeight="1" x14ac:dyDescent="0.2">
      <c r="A249" s="128"/>
      <c r="B249" s="57"/>
      <c r="C249" s="57"/>
      <c r="D249" s="57"/>
      <c r="E249" s="57"/>
      <c r="F249" s="57"/>
      <c r="G249" s="131"/>
      <c r="H249" s="63"/>
      <c r="I249" s="63"/>
      <c r="J249" s="63"/>
      <c r="L249" s="57"/>
      <c r="M249" s="57"/>
      <c r="N249" s="57"/>
      <c r="O249" s="57"/>
      <c r="P249" s="63"/>
      <c r="Q249" s="63"/>
      <c r="R249" s="63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</row>
    <row r="250" spans="1:34" ht="12.75" hidden="1" customHeight="1" x14ac:dyDescent="0.2">
      <c r="A250" s="128"/>
      <c r="B250" s="57"/>
      <c r="C250" s="57"/>
      <c r="D250" s="57"/>
      <c r="E250" s="57"/>
      <c r="F250" s="57"/>
      <c r="G250" s="131"/>
      <c r="H250" s="63"/>
      <c r="I250" s="63"/>
      <c r="J250" s="63"/>
      <c r="L250" s="57"/>
      <c r="M250" s="57"/>
      <c r="N250" s="57"/>
      <c r="O250" s="57"/>
      <c r="P250" s="63"/>
      <c r="Q250" s="63"/>
      <c r="R250" s="63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</row>
    <row r="251" spans="1:34" ht="12.75" hidden="1" customHeight="1" x14ac:dyDescent="0.2">
      <c r="A251" s="128"/>
      <c r="B251" s="57"/>
      <c r="C251" s="57"/>
      <c r="D251" s="57"/>
      <c r="E251" s="57"/>
      <c r="F251" s="57"/>
      <c r="G251" s="131"/>
      <c r="H251" s="63"/>
      <c r="I251" s="63"/>
      <c r="J251" s="63"/>
      <c r="L251" s="57"/>
      <c r="M251" s="57"/>
      <c r="N251" s="57"/>
      <c r="O251" s="57"/>
      <c r="P251" s="63"/>
      <c r="Q251" s="63"/>
      <c r="R251" s="63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</row>
    <row r="252" spans="1:34" ht="12.75" hidden="1" customHeight="1" x14ac:dyDescent="0.2">
      <c r="A252" s="128"/>
      <c r="B252" s="57"/>
      <c r="C252" s="57"/>
      <c r="D252" s="57"/>
      <c r="E252" s="57"/>
      <c r="F252" s="57"/>
      <c r="G252" s="131"/>
      <c r="H252" s="63"/>
      <c r="I252" s="63"/>
      <c r="J252" s="63"/>
      <c r="L252" s="57"/>
      <c r="M252" s="57"/>
      <c r="N252" s="57"/>
      <c r="O252" s="57"/>
      <c r="P252" s="63"/>
      <c r="Q252" s="63"/>
      <c r="R252" s="63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</row>
    <row r="253" spans="1:34" ht="12.75" hidden="1" customHeight="1" x14ac:dyDescent="0.2">
      <c r="A253" s="128"/>
      <c r="B253" s="57"/>
      <c r="C253" s="57"/>
      <c r="D253" s="57"/>
      <c r="E253" s="57"/>
      <c r="F253" s="57"/>
      <c r="G253" s="131"/>
      <c r="H253" s="63"/>
      <c r="I253" s="63"/>
      <c r="J253" s="63"/>
      <c r="L253" s="57"/>
      <c r="M253" s="57"/>
      <c r="N253" s="57"/>
      <c r="O253" s="57"/>
      <c r="P253" s="63"/>
      <c r="Q253" s="63"/>
      <c r="R253" s="63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</row>
    <row r="254" spans="1:34" ht="12.75" hidden="1" customHeight="1" x14ac:dyDescent="0.2">
      <c r="A254" s="128"/>
      <c r="B254" s="57"/>
      <c r="C254" s="57"/>
      <c r="D254" s="57"/>
      <c r="E254" s="57"/>
      <c r="F254" s="57"/>
      <c r="G254" s="131"/>
      <c r="H254" s="63"/>
      <c r="I254" s="63"/>
      <c r="J254" s="63"/>
      <c r="L254" s="57"/>
      <c r="M254" s="57"/>
      <c r="N254" s="57"/>
      <c r="O254" s="57"/>
      <c r="P254" s="63"/>
      <c r="Q254" s="63"/>
      <c r="R254" s="63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</row>
    <row r="255" spans="1:34" ht="12.75" hidden="1" customHeight="1" x14ac:dyDescent="0.2">
      <c r="A255" s="128"/>
      <c r="B255" s="57"/>
      <c r="C255" s="57"/>
      <c r="D255" s="57"/>
      <c r="E255" s="57"/>
      <c r="F255" s="57"/>
      <c r="G255" s="131"/>
      <c r="H255" s="63"/>
      <c r="I255" s="63"/>
      <c r="J255" s="63"/>
      <c r="L255" s="57"/>
      <c r="M255" s="57"/>
      <c r="N255" s="57"/>
      <c r="O255" s="57"/>
      <c r="P255" s="63"/>
      <c r="Q255" s="63"/>
      <c r="R255" s="63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</row>
    <row r="256" spans="1:34" ht="12.75" hidden="1" customHeight="1" x14ac:dyDescent="0.2">
      <c r="A256" s="128"/>
      <c r="B256" s="57"/>
      <c r="C256" s="57"/>
      <c r="D256" s="57"/>
      <c r="E256" s="57"/>
      <c r="F256" s="57"/>
      <c r="G256" s="131"/>
      <c r="H256" s="63"/>
      <c r="I256" s="63"/>
      <c r="J256" s="63"/>
      <c r="L256" s="57"/>
      <c r="M256" s="57"/>
      <c r="N256" s="57"/>
      <c r="O256" s="57"/>
      <c r="P256" s="63"/>
      <c r="Q256" s="63"/>
      <c r="R256" s="63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</row>
    <row r="257" spans="1:34" ht="12.75" hidden="1" customHeight="1" x14ac:dyDescent="0.2">
      <c r="A257" s="128"/>
      <c r="B257" s="57"/>
      <c r="C257" s="57"/>
      <c r="D257" s="57"/>
      <c r="E257" s="57"/>
      <c r="F257" s="57"/>
      <c r="G257" s="131"/>
      <c r="H257" s="63"/>
      <c r="I257" s="63"/>
      <c r="J257" s="63"/>
      <c r="L257" s="57"/>
      <c r="M257" s="57"/>
      <c r="N257" s="57"/>
      <c r="O257" s="57"/>
      <c r="P257" s="63"/>
      <c r="Q257" s="63"/>
      <c r="R257" s="63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</row>
    <row r="258" spans="1:34" ht="15.75" hidden="1" customHeight="1" x14ac:dyDescent="0.2"/>
    <row r="259" spans="1:34" ht="15.75" hidden="1" customHeight="1" x14ac:dyDescent="0.2"/>
    <row r="260" spans="1:34" ht="15.75" hidden="1" customHeight="1" x14ac:dyDescent="0.2"/>
    <row r="261" spans="1:34" ht="15.75" hidden="1" customHeight="1" x14ac:dyDescent="0.2"/>
    <row r="262" spans="1:34" ht="15.75" hidden="1" customHeight="1" x14ac:dyDescent="0.2"/>
    <row r="263" spans="1:34" ht="15.75" hidden="1" customHeight="1" x14ac:dyDescent="0.2"/>
    <row r="264" spans="1:34" ht="15.75" hidden="1" customHeight="1" x14ac:dyDescent="0.2"/>
    <row r="265" spans="1:34" ht="15.75" hidden="1" customHeight="1" x14ac:dyDescent="0.2"/>
    <row r="266" spans="1:34" ht="15.75" hidden="1" customHeight="1" x14ac:dyDescent="0.2"/>
    <row r="267" spans="1:34" ht="15.75" hidden="1" customHeight="1" x14ac:dyDescent="0.2"/>
    <row r="268" spans="1:34" ht="15.75" hidden="1" customHeight="1" x14ac:dyDescent="0.2"/>
    <row r="269" spans="1:34" ht="15.75" hidden="1" customHeight="1" x14ac:dyDescent="0.2"/>
    <row r="270" spans="1:34" ht="15.75" hidden="1" customHeight="1" x14ac:dyDescent="0.2"/>
    <row r="271" spans="1:34" ht="15.75" hidden="1" customHeight="1" x14ac:dyDescent="0.2"/>
    <row r="272" spans="1:34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</sheetData>
  <mergeCells count="9">
    <mergeCell ref="N1:O1"/>
    <mergeCell ref="P1:S1"/>
    <mergeCell ref="A1:A2"/>
    <mergeCell ref="B1:B2"/>
    <mergeCell ref="C1:C2"/>
    <mergeCell ref="D1:D2"/>
    <mergeCell ref="E1:H1"/>
    <mergeCell ref="I1:K1"/>
    <mergeCell ref="L1:M1"/>
  </mergeCells>
  <hyperlinks>
    <hyperlink ref="E55" r:id="rId1" xr:uid="{00000000-0004-0000-0100-000000000000}"/>
    <hyperlink ref="F55" r:id="rId2" xr:uid="{00000000-0004-0000-0100-000001000000}"/>
    <hyperlink ref="I55" r:id="rId3" location="foot1" xr:uid="{00000000-0004-0000-0100-000002000000}"/>
    <hyperlink ref="L55" r:id="rId4" xr:uid="{00000000-0004-0000-0100-000003000000}"/>
    <hyperlink ref="N55" r:id="rId5" xr:uid="{00000000-0004-0000-0100-000004000000}"/>
    <hyperlink ref="P55" r:id="rId6" xr:uid="{00000000-0004-0000-0100-000005000000}"/>
    <hyperlink ref="R55" r:id="rId7" xr:uid="{00000000-0004-0000-0100-000006000000}"/>
  </hyperlinks>
  <pageMargins left="0.7" right="0.7" top="0.75" bottom="0.75" header="0" footer="0"/>
  <pageSetup orientation="portrait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8"/>
  <sheetViews>
    <sheetView workbookViewId="0">
      <pane xSplit="1" topLeftCell="B1" activePane="topRight" state="frozen"/>
      <selection pane="topRight" activeCell="D18" sqref="D18"/>
    </sheetView>
  </sheetViews>
  <sheetFormatPr defaultColWidth="12.5703125" defaultRowHeight="15" customHeight="1" x14ac:dyDescent="0.2"/>
  <cols>
    <col min="1" max="1" width="18.42578125" customWidth="1"/>
    <col min="2" max="2" width="7.42578125" customWidth="1"/>
    <col min="3" max="4" width="11.42578125" customWidth="1"/>
    <col min="5" max="5" width="15.5703125" customWidth="1"/>
    <col min="6" max="6" width="13.42578125" customWidth="1"/>
    <col min="7" max="7" width="10.85546875" customWidth="1"/>
    <col min="8" max="8" width="11.42578125" customWidth="1"/>
    <col min="9" max="9" width="16.140625" customWidth="1"/>
    <col min="10" max="10" width="10" customWidth="1"/>
    <col min="11" max="11" width="13.42578125" customWidth="1"/>
    <col min="12" max="12" width="12.42578125" customWidth="1"/>
    <col min="13" max="13" width="10.85546875" customWidth="1"/>
    <col min="14" max="14" width="10.42578125" customWidth="1"/>
    <col min="15" max="15" width="10.140625" customWidth="1"/>
    <col min="16" max="16" width="9.140625" customWidth="1"/>
    <col min="17" max="19" width="11.42578125" customWidth="1"/>
    <col min="20" max="20" width="13.85546875" customWidth="1"/>
    <col min="21" max="21" width="16.28515625" customWidth="1"/>
    <col min="22" max="22" width="17.5703125" customWidth="1"/>
    <col min="23" max="23" width="14.85546875" customWidth="1"/>
    <col min="24" max="24" width="10.42578125" customWidth="1"/>
    <col min="25" max="27" width="13.42578125" customWidth="1"/>
    <col min="28" max="29" width="8.7109375" hidden="1" customWidth="1"/>
  </cols>
  <sheetData>
    <row r="1" spans="1:29" ht="15.75" customHeight="1" x14ac:dyDescent="0.2">
      <c r="A1" s="307" t="s">
        <v>0</v>
      </c>
      <c r="B1" s="310" t="s">
        <v>1</v>
      </c>
      <c r="C1" s="313" t="s">
        <v>5</v>
      </c>
      <c r="D1" s="316" t="s">
        <v>139</v>
      </c>
      <c r="E1" s="319" t="s">
        <v>140</v>
      </c>
      <c r="F1" s="320"/>
      <c r="G1" s="321" t="s">
        <v>141</v>
      </c>
      <c r="H1" s="322"/>
      <c r="I1" s="322"/>
      <c r="J1" s="320"/>
      <c r="K1" s="323" t="s">
        <v>142</v>
      </c>
      <c r="L1" s="322"/>
      <c r="M1" s="324"/>
      <c r="N1" s="295" t="s">
        <v>143</v>
      </c>
      <c r="O1" s="296"/>
      <c r="P1" s="296"/>
      <c r="Q1" s="296"/>
      <c r="R1" s="297"/>
      <c r="S1" s="298" t="s">
        <v>144</v>
      </c>
      <c r="T1" s="297"/>
      <c r="U1" s="298" t="s">
        <v>145</v>
      </c>
      <c r="V1" s="296"/>
      <c r="W1" s="297"/>
      <c r="X1" s="299" t="s">
        <v>146</v>
      </c>
      <c r="Y1" s="300"/>
      <c r="Z1" s="299" t="s">
        <v>147</v>
      </c>
      <c r="AA1" s="300"/>
      <c r="AB1" s="132"/>
      <c r="AC1" s="133"/>
    </row>
    <row r="2" spans="1:29" ht="15.75" customHeight="1" x14ac:dyDescent="0.2">
      <c r="A2" s="308"/>
      <c r="B2" s="311"/>
      <c r="C2" s="314"/>
      <c r="D2" s="317"/>
      <c r="E2" s="305" t="s">
        <v>148</v>
      </c>
      <c r="F2" s="301" t="s">
        <v>149</v>
      </c>
      <c r="G2" s="303" t="s">
        <v>150</v>
      </c>
      <c r="H2" s="305" t="s">
        <v>151</v>
      </c>
      <c r="I2" s="305" t="s">
        <v>152</v>
      </c>
      <c r="J2" s="301" t="s">
        <v>153</v>
      </c>
      <c r="K2" s="303" t="s">
        <v>154</v>
      </c>
      <c r="L2" s="305" t="s">
        <v>155</v>
      </c>
      <c r="M2" s="327" t="s">
        <v>156</v>
      </c>
      <c r="N2" s="303" t="s">
        <v>157</v>
      </c>
      <c r="O2" s="305" t="s">
        <v>158</v>
      </c>
      <c r="P2" s="305" t="s">
        <v>159</v>
      </c>
      <c r="Q2" s="305" t="s">
        <v>160</v>
      </c>
      <c r="R2" s="301" t="s">
        <v>161</v>
      </c>
      <c r="S2" s="329" t="s">
        <v>162</v>
      </c>
      <c r="T2" s="301" t="s">
        <v>163</v>
      </c>
      <c r="U2" s="329" t="s">
        <v>164</v>
      </c>
      <c r="V2" s="305" t="s">
        <v>165</v>
      </c>
      <c r="W2" s="301" t="s">
        <v>166</v>
      </c>
      <c r="X2" s="303" t="s">
        <v>167</v>
      </c>
      <c r="Y2" s="327" t="s">
        <v>168</v>
      </c>
      <c r="Z2" s="303" t="s">
        <v>169</v>
      </c>
      <c r="AA2" s="303" t="s">
        <v>170</v>
      </c>
      <c r="AB2" s="132"/>
      <c r="AC2" s="133"/>
    </row>
    <row r="3" spans="1:29" ht="38.25" customHeight="1" x14ac:dyDescent="0.2">
      <c r="A3" s="309"/>
      <c r="B3" s="312"/>
      <c r="C3" s="315"/>
      <c r="D3" s="318"/>
      <c r="E3" s="325"/>
      <c r="F3" s="326"/>
      <c r="G3" s="304"/>
      <c r="H3" s="306"/>
      <c r="I3" s="306"/>
      <c r="J3" s="302"/>
      <c r="K3" s="304"/>
      <c r="L3" s="306"/>
      <c r="M3" s="328"/>
      <c r="N3" s="304"/>
      <c r="O3" s="306"/>
      <c r="P3" s="306"/>
      <c r="Q3" s="306"/>
      <c r="R3" s="302"/>
      <c r="S3" s="330"/>
      <c r="T3" s="302"/>
      <c r="U3" s="330"/>
      <c r="V3" s="306"/>
      <c r="W3" s="302"/>
      <c r="X3" s="304"/>
      <c r="Y3" s="328"/>
      <c r="Z3" s="304"/>
      <c r="AA3" s="304"/>
      <c r="AB3" s="134"/>
      <c r="AC3" s="135"/>
    </row>
    <row r="4" spans="1:29" ht="18" customHeight="1" x14ac:dyDescent="0.25">
      <c r="A4" s="136" t="s">
        <v>7</v>
      </c>
      <c r="B4" s="137" t="s">
        <v>8</v>
      </c>
      <c r="C4" s="138">
        <f t="shared" ref="C4:C55" si="0">(0.5*F4+J4+M4+R4+T4+W4+Y4+0.5*AA4)/7</f>
        <v>21.428571428571427</v>
      </c>
      <c r="D4" s="139">
        <f t="shared" ref="D4:D55" si="1">RANK(C4, $C$4:$C$55)</f>
        <v>48</v>
      </c>
      <c r="E4" s="140">
        <v>0</v>
      </c>
      <c r="F4" s="141">
        <f t="shared" ref="F4:F55" si="2">E4*100</f>
        <v>0</v>
      </c>
      <c r="G4" s="66">
        <v>1</v>
      </c>
      <c r="H4" s="140">
        <v>1</v>
      </c>
      <c r="I4" s="140">
        <v>1</v>
      </c>
      <c r="J4" s="142">
        <f t="shared" ref="J4:J55" si="3">(G4+H4+I4)/3*100</f>
        <v>100</v>
      </c>
      <c r="K4" s="143">
        <v>0</v>
      </c>
      <c r="L4" s="144">
        <v>0</v>
      </c>
      <c r="M4" s="141">
        <f t="shared" ref="M4:M55" si="4">(K4+L4)/2*100</f>
        <v>0</v>
      </c>
      <c r="N4" s="145">
        <v>0</v>
      </c>
      <c r="O4" s="146">
        <v>0</v>
      </c>
      <c r="P4" s="146">
        <v>0</v>
      </c>
      <c r="Q4" s="147">
        <v>0</v>
      </c>
      <c r="R4" s="148">
        <f t="shared" ref="R4:R55" si="5">(N4+O4+P4+Q4)/4*100</f>
        <v>0</v>
      </c>
      <c r="S4" s="149">
        <v>0</v>
      </c>
      <c r="T4" s="148">
        <f t="shared" ref="T4:T55" si="6">S4*100</f>
        <v>0</v>
      </c>
      <c r="U4" s="149">
        <v>0</v>
      </c>
      <c r="V4" s="150">
        <v>0</v>
      </c>
      <c r="W4" s="151">
        <f t="shared" ref="W4:W55" si="7">(U4+V4)/2*100</f>
        <v>0</v>
      </c>
      <c r="X4" s="150">
        <v>0</v>
      </c>
      <c r="Y4" s="152">
        <f t="shared" ref="Y4:Y55" si="8">X4*100</f>
        <v>0</v>
      </c>
      <c r="Z4" s="153">
        <v>1</v>
      </c>
      <c r="AA4" s="153">
        <f t="shared" ref="AA4:AA55" si="9">Z4*100</f>
        <v>100</v>
      </c>
      <c r="AB4" s="154"/>
      <c r="AC4" s="155"/>
    </row>
    <row r="5" spans="1:29" ht="18" customHeight="1" x14ac:dyDescent="0.25">
      <c r="A5" s="156" t="s">
        <v>9</v>
      </c>
      <c r="B5" s="140" t="s">
        <v>10</v>
      </c>
      <c r="C5" s="157">
        <f t="shared" si="0"/>
        <v>29.761904761904759</v>
      </c>
      <c r="D5" s="158">
        <f t="shared" si="1"/>
        <v>30</v>
      </c>
      <c r="E5" s="140">
        <v>0</v>
      </c>
      <c r="F5" s="141">
        <f t="shared" si="2"/>
        <v>0</v>
      </c>
      <c r="G5" s="66">
        <v>1</v>
      </c>
      <c r="H5" s="140">
        <v>0</v>
      </c>
      <c r="I5" s="140">
        <v>0</v>
      </c>
      <c r="J5" s="142">
        <f t="shared" si="3"/>
        <v>33.333333333333329</v>
      </c>
      <c r="K5" s="143">
        <v>0</v>
      </c>
      <c r="L5" s="144">
        <v>0</v>
      </c>
      <c r="M5" s="141">
        <f t="shared" si="4"/>
        <v>0</v>
      </c>
      <c r="N5" s="159">
        <v>0</v>
      </c>
      <c r="O5" s="160">
        <v>0</v>
      </c>
      <c r="P5" s="160">
        <v>0</v>
      </c>
      <c r="Q5" s="161">
        <v>0</v>
      </c>
      <c r="R5" s="162">
        <f t="shared" si="5"/>
        <v>0</v>
      </c>
      <c r="S5" s="163">
        <v>1</v>
      </c>
      <c r="T5" s="162">
        <f t="shared" si="6"/>
        <v>100</v>
      </c>
      <c r="U5" s="163">
        <v>0.5</v>
      </c>
      <c r="V5" s="150">
        <v>0</v>
      </c>
      <c r="W5" s="151">
        <f t="shared" si="7"/>
        <v>25</v>
      </c>
      <c r="X5" s="150">
        <v>0</v>
      </c>
      <c r="Y5" s="152">
        <f t="shared" si="8"/>
        <v>0</v>
      </c>
      <c r="Z5" s="153">
        <v>1</v>
      </c>
      <c r="AA5" s="153">
        <f t="shared" si="9"/>
        <v>100</v>
      </c>
      <c r="AB5" s="154"/>
      <c r="AC5" s="155"/>
    </row>
    <row r="6" spans="1:29" ht="18" customHeight="1" x14ac:dyDescent="0.25">
      <c r="A6" s="156" t="s">
        <v>11</v>
      </c>
      <c r="B6" s="140" t="s">
        <v>12</v>
      </c>
      <c r="C6" s="157">
        <f t="shared" si="0"/>
        <v>40.476190476190474</v>
      </c>
      <c r="D6" s="158">
        <f t="shared" si="1"/>
        <v>21</v>
      </c>
      <c r="E6" s="140">
        <v>0</v>
      </c>
      <c r="F6" s="141">
        <f t="shared" si="2"/>
        <v>0</v>
      </c>
      <c r="G6" s="66">
        <v>1</v>
      </c>
      <c r="H6" s="140">
        <v>0</v>
      </c>
      <c r="I6" s="140">
        <v>0</v>
      </c>
      <c r="J6" s="142">
        <f t="shared" si="3"/>
        <v>33.333333333333329</v>
      </c>
      <c r="K6" s="143">
        <v>0</v>
      </c>
      <c r="L6" s="144">
        <v>1</v>
      </c>
      <c r="M6" s="141">
        <f t="shared" si="4"/>
        <v>50</v>
      </c>
      <c r="N6" s="159">
        <v>0</v>
      </c>
      <c r="O6" s="160">
        <v>0</v>
      </c>
      <c r="P6" s="160">
        <v>0</v>
      </c>
      <c r="Q6" s="161">
        <v>0</v>
      </c>
      <c r="R6" s="162">
        <f t="shared" si="5"/>
        <v>0</v>
      </c>
      <c r="S6" s="163">
        <v>1</v>
      </c>
      <c r="T6" s="162">
        <f t="shared" si="6"/>
        <v>100</v>
      </c>
      <c r="U6" s="163">
        <v>1</v>
      </c>
      <c r="V6" s="150">
        <v>0</v>
      </c>
      <c r="W6" s="151">
        <f t="shared" si="7"/>
        <v>50</v>
      </c>
      <c r="X6" s="150">
        <v>0</v>
      </c>
      <c r="Y6" s="152">
        <f t="shared" si="8"/>
        <v>0</v>
      </c>
      <c r="Z6" s="153">
        <v>1</v>
      </c>
      <c r="AA6" s="153">
        <f t="shared" si="9"/>
        <v>100</v>
      </c>
      <c r="AB6" s="154"/>
      <c r="AC6" s="155"/>
    </row>
    <row r="7" spans="1:29" ht="18" customHeight="1" x14ac:dyDescent="0.25">
      <c r="A7" s="156" t="s">
        <v>13</v>
      </c>
      <c r="B7" s="140" t="s">
        <v>14</v>
      </c>
      <c r="C7" s="157">
        <f t="shared" si="0"/>
        <v>19.047619047619044</v>
      </c>
      <c r="D7" s="158">
        <f t="shared" si="1"/>
        <v>49</v>
      </c>
      <c r="E7" s="140">
        <v>0</v>
      </c>
      <c r="F7" s="141">
        <f t="shared" si="2"/>
        <v>0</v>
      </c>
      <c r="G7" s="66">
        <v>1</v>
      </c>
      <c r="H7" s="140">
        <v>0</v>
      </c>
      <c r="I7" s="140">
        <v>0</v>
      </c>
      <c r="J7" s="142">
        <f t="shared" si="3"/>
        <v>33.333333333333329</v>
      </c>
      <c r="K7" s="143">
        <v>0</v>
      </c>
      <c r="L7" s="144">
        <v>0</v>
      </c>
      <c r="M7" s="141">
        <f t="shared" si="4"/>
        <v>0</v>
      </c>
      <c r="N7" s="159">
        <v>0</v>
      </c>
      <c r="O7" s="160">
        <v>0</v>
      </c>
      <c r="P7" s="160">
        <v>0</v>
      </c>
      <c r="Q7" s="161">
        <v>0</v>
      </c>
      <c r="R7" s="162">
        <f t="shared" si="5"/>
        <v>0</v>
      </c>
      <c r="S7" s="163">
        <v>1</v>
      </c>
      <c r="T7" s="162">
        <f t="shared" si="6"/>
        <v>100</v>
      </c>
      <c r="U7" s="163">
        <v>0</v>
      </c>
      <c r="V7" s="150">
        <v>0</v>
      </c>
      <c r="W7" s="151">
        <f t="shared" si="7"/>
        <v>0</v>
      </c>
      <c r="X7" s="150">
        <v>0</v>
      </c>
      <c r="Y7" s="152">
        <f t="shared" si="8"/>
        <v>0</v>
      </c>
      <c r="Z7" s="153">
        <v>0</v>
      </c>
      <c r="AA7" s="153">
        <f t="shared" si="9"/>
        <v>0</v>
      </c>
      <c r="AB7" s="154"/>
      <c r="AC7" s="155"/>
    </row>
    <row r="8" spans="1:29" ht="18" customHeight="1" x14ac:dyDescent="0.25">
      <c r="A8" s="156" t="s">
        <v>15</v>
      </c>
      <c r="B8" s="140" t="s">
        <v>16</v>
      </c>
      <c r="C8" s="157">
        <f t="shared" si="0"/>
        <v>85.714285714285708</v>
      </c>
      <c r="D8" s="158">
        <f t="shared" si="1"/>
        <v>2</v>
      </c>
      <c r="E8" s="140">
        <v>0</v>
      </c>
      <c r="F8" s="141">
        <f t="shared" si="2"/>
        <v>0</v>
      </c>
      <c r="G8" s="66">
        <v>1</v>
      </c>
      <c r="H8" s="140">
        <v>1</v>
      </c>
      <c r="I8" s="140">
        <v>1</v>
      </c>
      <c r="J8" s="142">
        <f t="shared" si="3"/>
        <v>100</v>
      </c>
      <c r="K8" s="143">
        <v>1</v>
      </c>
      <c r="L8" s="144">
        <v>1</v>
      </c>
      <c r="M8" s="141">
        <f t="shared" si="4"/>
        <v>100</v>
      </c>
      <c r="N8" s="159">
        <v>0</v>
      </c>
      <c r="O8" s="160">
        <v>1</v>
      </c>
      <c r="P8" s="160">
        <v>1</v>
      </c>
      <c r="Q8" s="161">
        <v>0</v>
      </c>
      <c r="R8" s="162">
        <f t="shared" si="5"/>
        <v>50</v>
      </c>
      <c r="S8" s="163">
        <v>1</v>
      </c>
      <c r="T8" s="162">
        <f t="shared" si="6"/>
        <v>100</v>
      </c>
      <c r="U8" s="163">
        <v>1</v>
      </c>
      <c r="V8" s="150">
        <v>1</v>
      </c>
      <c r="W8" s="151">
        <f t="shared" si="7"/>
        <v>100</v>
      </c>
      <c r="X8" s="150">
        <v>1</v>
      </c>
      <c r="Y8" s="152">
        <f t="shared" si="8"/>
        <v>100</v>
      </c>
      <c r="Z8" s="153">
        <v>1</v>
      </c>
      <c r="AA8" s="153">
        <f t="shared" si="9"/>
        <v>100</v>
      </c>
      <c r="AB8" s="154"/>
      <c r="AC8" s="155"/>
    </row>
    <row r="9" spans="1:29" ht="18" customHeight="1" x14ac:dyDescent="0.25">
      <c r="A9" s="156" t="s">
        <v>17</v>
      </c>
      <c r="B9" s="140" t="s">
        <v>18</v>
      </c>
      <c r="C9" s="157">
        <f t="shared" si="0"/>
        <v>60.714285714285715</v>
      </c>
      <c r="D9" s="158">
        <f t="shared" si="1"/>
        <v>9</v>
      </c>
      <c r="E9" s="140">
        <v>0</v>
      </c>
      <c r="F9" s="141">
        <f t="shared" si="2"/>
        <v>0</v>
      </c>
      <c r="G9" s="66">
        <v>1</v>
      </c>
      <c r="H9" s="140">
        <v>1</v>
      </c>
      <c r="I9" s="140">
        <v>1</v>
      </c>
      <c r="J9" s="142">
        <f t="shared" si="3"/>
        <v>100</v>
      </c>
      <c r="K9" s="164">
        <v>0.5</v>
      </c>
      <c r="L9" s="144">
        <v>1</v>
      </c>
      <c r="M9" s="141">
        <f t="shared" si="4"/>
        <v>75</v>
      </c>
      <c r="N9" s="159">
        <v>0</v>
      </c>
      <c r="O9" s="160">
        <v>0</v>
      </c>
      <c r="P9" s="160">
        <v>0</v>
      </c>
      <c r="Q9" s="161">
        <v>0</v>
      </c>
      <c r="R9" s="162">
        <f t="shared" si="5"/>
        <v>0</v>
      </c>
      <c r="S9" s="163">
        <v>1</v>
      </c>
      <c r="T9" s="162">
        <f t="shared" si="6"/>
        <v>100</v>
      </c>
      <c r="U9" s="163">
        <v>1</v>
      </c>
      <c r="V9" s="150">
        <v>0</v>
      </c>
      <c r="W9" s="151">
        <f t="shared" si="7"/>
        <v>50</v>
      </c>
      <c r="X9" s="150">
        <v>0.5</v>
      </c>
      <c r="Y9" s="152">
        <f t="shared" si="8"/>
        <v>50</v>
      </c>
      <c r="Z9" s="153">
        <v>1</v>
      </c>
      <c r="AA9" s="153">
        <f t="shared" si="9"/>
        <v>100</v>
      </c>
      <c r="AB9" s="154"/>
      <c r="AC9" s="155"/>
    </row>
    <row r="10" spans="1:29" ht="18" customHeight="1" x14ac:dyDescent="0.25">
      <c r="A10" s="156" t="s">
        <v>19</v>
      </c>
      <c r="B10" s="140" t="s">
        <v>20</v>
      </c>
      <c r="C10" s="157">
        <f t="shared" si="0"/>
        <v>67.857142857142861</v>
      </c>
      <c r="D10" s="158">
        <f t="shared" si="1"/>
        <v>5</v>
      </c>
      <c r="E10" s="140">
        <v>0</v>
      </c>
      <c r="F10" s="141">
        <f t="shared" si="2"/>
        <v>0</v>
      </c>
      <c r="G10" s="66">
        <v>1</v>
      </c>
      <c r="H10" s="140">
        <v>1</v>
      </c>
      <c r="I10" s="140">
        <v>1</v>
      </c>
      <c r="J10" s="142">
        <f t="shared" si="3"/>
        <v>100</v>
      </c>
      <c r="K10" s="143">
        <v>1</v>
      </c>
      <c r="L10" s="144">
        <v>1</v>
      </c>
      <c r="M10" s="141">
        <f t="shared" si="4"/>
        <v>100</v>
      </c>
      <c r="N10" s="159">
        <v>0</v>
      </c>
      <c r="O10" s="160">
        <v>1</v>
      </c>
      <c r="P10" s="160">
        <v>0</v>
      </c>
      <c r="Q10" s="161">
        <v>0</v>
      </c>
      <c r="R10" s="162">
        <f t="shared" si="5"/>
        <v>25</v>
      </c>
      <c r="S10" s="163">
        <v>1</v>
      </c>
      <c r="T10" s="162">
        <f t="shared" si="6"/>
        <v>100</v>
      </c>
      <c r="U10" s="163">
        <v>1</v>
      </c>
      <c r="V10" s="150">
        <v>1</v>
      </c>
      <c r="W10" s="151">
        <f t="shared" si="7"/>
        <v>100</v>
      </c>
      <c r="X10" s="150">
        <v>0</v>
      </c>
      <c r="Y10" s="152">
        <f t="shared" si="8"/>
        <v>0</v>
      </c>
      <c r="Z10" s="153">
        <v>1</v>
      </c>
      <c r="AA10" s="153">
        <f t="shared" si="9"/>
        <v>100</v>
      </c>
      <c r="AB10" s="154"/>
      <c r="AC10" s="155"/>
    </row>
    <row r="11" spans="1:29" ht="18" customHeight="1" x14ac:dyDescent="0.25">
      <c r="A11" s="156" t="s">
        <v>21</v>
      </c>
      <c r="B11" s="140" t="s">
        <v>22</v>
      </c>
      <c r="C11" s="157">
        <f t="shared" si="0"/>
        <v>35.714285714285715</v>
      </c>
      <c r="D11" s="158">
        <f t="shared" si="1"/>
        <v>24</v>
      </c>
      <c r="E11" s="140">
        <v>0</v>
      </c>
      <c r="F11" s="141">
        <f t="shared" si="2"/>
        <v>0</v>
      </c>
      <c r="G11" s="66">
        <v>1</v>
      </c>
      <c r="H11" s="140">
        <v>1</v>
      </c>
      <c r="I11" s="140">
        <v>1</v>
      </c>
      <c r="J11" s="142">
        <f t="shared" si="3"/>
        <v>100</v>
      </c>
      <c r="K11" s="143">
        <v>0</v>
      </c>
      <c r="L11" s="144">
        <v>0</v>
      </c>
      <c r="M11" s="141">
        <f t="shared" si="4"/>
        <v>0</v>
      </c>
      <c r="N11" s="159">
        <v>0</v>
      </c>
      <c r="O11" s="160">
        <v>0</v>
      </c>
      <c r="P11" s="160">
        <v>0</v>
      </c>
      <c r="Q11" s="161">
        <v>0</v>
      </c>
      <c r="R11" s="162">
        <f t="shared" si="5"/>
        <v>0</v>
      </c>
      <c r="S11" s="163">
        <v>1</v>
      </c>
      <c r="T11" s="162">
        <f t="shared" si="6"/>
        <v>100</v>
      </c>
      <c r="U11" s="163">
        <v>0</v>
      </c>
      <c r="V11" s="150">
        <v>0</v>
      </c>
      <c r="W11" s="151">
        <f t="shared" si="7"/>
        <v>0</v>
      </c>
      <c r="X11" s="150">
        <v>0</v>
      </c>
      <c r="Y11" s="152">
        <f t="shared" si="8"/>
        <v>0</v>
      </c>
      <c r="Z11" s="153">
        <v>1</v>
      </c>
      <c r="AA11" s="153">
        <f t="shared" si="9"/>
        <v>100</v>
      </c>
      <c r="AB11" s="154"/>
      <c r="AC11" s="155"/>
    </row>
    <row r="12" spans="1:29" ht="18" customHeight="1" x14ac:dyDescent="0.25">
      <c r="A12" s="156" t="s">
        <v>23</v>
      </c>
      <c r="B12" s="140" t="s">
        <v>24</v>
      </c>
      <c r="C12" s="157">
        <f t="shared" si="0"/>
        <v>63.095238095238088</v>
      </c>
      <c r="D12" s="158">
        <f t="shared" si="1"/>
        <v>8</v>
      </c>
      <c r="E12" s="140">
        <v>0</v>
      </c>
      <c r="F12" s="141">
        <f t="shared" si="2"/>
        <v>0</v>
      </c>
      <c r="G12" s="66">
        <v>1</v>
      </c>
      <c r="H12" s="140">
        <v>1</v>
      </c>
      <c r="I12" s="140">
        <v>0</v>
      </c>
      <c r="J12" s="142">
        <f t="shared" si="3"/>
        <v>66.666666666666657</v>
      </c>
      <c r="K12" s="143">
        <v>1</v>
      </c>
      <c r="L12" s="144">
        <v>1</v>
      </c>
      <c r="M12" s="141">
        <f t="shared" si="4"/>
        <v>100</v>
      </c>
      <c r="N12" s="159">
        <v>0</v>
      </c>
      <c r="O12" s="160">
        <v>1</v>
      </c>
      <c r="P12" s="160">
        <v>1</v>
      </c>
      <c r="Q12" s="161">
        <v>1</v>
      </c>
      <c r="R12" s="162">
        <f t="shared" si="5"/>
        <v>75</v>
      </c>
      <c r="S12" s="163">
        <v>1</v>
      </c>
      <c r="T12" s="162">
        <f t="shared" si="6"/>
        <v>100</v>
      </c>
      <c r="U12" s="163">
        <v>1</v>
      </c>
      <c r="V12" s="150">
        <v>0</v>
      </c>
      <c r="W12" s="151">
        <f t="shared" si="7"/>
        <v>50</v>
      </c>
      <c r="X12" s="150">
        <v>0</v>
      </c>
      <c r="Y12" s="152">
        <f t="shared" si="8"/>
        <v>0</v>
      </c>
      <c r="Z12" s="153">
        <v>1</v>
      </c>
      <c r="AA12" s="153">
        <f t="shared" si="9"/>
        <v>100</v>
      </c>
      <c r="AB12" s="154"/>
      <c r="AC12" s="155"/>
    </row>
    <row r="13" spans="1:29" ht="18" customHeight="1" x14ac:dyDescent="0.25">
      <c r="A13" s="156" t="s">
        <v>25</v>
      </c>
      <c r="B13" s="140" t="s">
        <v>26</v>
      </c>
      <c r="C13" s="157">
        <f t="shared" si="0"/>
        <v>29.761904761904759</v>
      </c>
      <c r="D13" s="158">
        <f t="shared" si="1"/>
        <v>30</v>
      </c>
      <c r="E13" s="140">
        <v>0</v>
      </c>
      <c r="F13" s="141">
        <f t="shared" si="2"/>
        <v>0</v>
      </c>
      <c r="G13" s="66">
        <v>1</v>
      </c>
      <c r="H13" s="140">
        <v>0</v>
      </c>
      <c r="I13" s="140">
        <v>0</v>
      </c>
      <c r="J13" s="142">
        <f t="shared" si="3"/>
        <v>33.333333333333329</v>
      </c>
      <c r="K13" s="143">
        <v>0</v>
      </c>
      <c r="L13" s="144">
        <v>0</v>
      </c>
      <c r="M13" s="141">
        <f t="shared" si="4"/>
        <v>0</v>
      </c>
      <c r="N13" s="159">
        <v>0</v>
      </c>
      <c r="O13" s="160">
        <v>0</v>
      </c>
      <c r="P13" s="160">
        <v>0</v>
      </c>
      <c r="Q13" s="161">
        <v>0</v>
      </c>
      <c r="R13" s="162">
        <f t="shared" si="5"/>
        <v>0</v>
      </c>
      <c r="S13" s="163">
        <v>1</v>
      </c>
      <c r="T13" s="162">
        <f t="shared" si="6"/>
        <v>100</v>
      </c>
      <c r="U13" s="163">
        <v>0.5</v>
      </c>
      <c r="V13" s="150">
        <v>0</v>
      </c>
      <c r="W13" s="151">
        <f t="shared" si="7"/>
        <v>25</v>
      </c>
      <c r="X13" s="150">
        <v>0</v>
      </c>
      <c r="Y13" s="152">
        <f t="shared" si="8"/>
        <v>0</v>
      </c>
      <c r="Z13" s="153">
        <v>1</v>
      </c>
      <c r="AA13" s="153">
        <f t="shared" si="9"/>
        <v>100</v>
      </c>
      <c r="AB13" s="154"/>
      <c r="AC13" s="155"/>
    </row>
    <row r="14" spans="1:29" ht="18" customHeight="1" x14ac:dyDescent="0.25">
      <c r="A14" s="156" t="s">
        <v>27</v>
      </c>
      <c r="B14" s="140" t="s">
        <v>28</v>
      </c>
      <c r="C14" s="157">
        <f t="shared" si="0"/>
        <v>19.047619047619044</v>
      </c>
      <c r="D14" s="158">
        <f t="shared" si="1"/>
        <v>49</v>
      </c>
      <c r="E14" s="165">
        <v>1</v>
      </c>
      <c r="F14" s="141">
        <f t="shared" si="2"/>
        <v>100</v>
      </c>
      <c r="G14" s="66">
        <v>1</v>
      </c>
      <c r="H14" s="140">
        <v>0</v>
      </c>
      <c r="I14" s="140">
        <v>0</v>
      </c>
      <c r="J14" s="142">
        <f t="shared" si="3"/>
        <v>33.333333333333329</v>
      </c>
      <c r="K14" s="143">
        <v>0</v>
      </c>
      <c r="L14" s="144">
        <v>0</v>
      </c>
      <c r="M14" s="141">
        <f t="shared" si="4"/>
        <v>0</v>
      </c>
      <c r="N14" s="159">
        <v>0</v>
      </c>
      <c r="O14" s="160">
        <v>0</v>
      </c>
      <c r="P14" s="160">
        <v>0</v>
      </c>
      <c r="Q14" s="161">
        <v>0</v>
      </c>
      <c r="R14" s="162">
        <f t="shared" si="5"/>
        <v>0</v>
      </c>
      <c r="S14" s="163">
        <v>0</v>
      </c>
      <c r="T14" s="162">
        <f t="shared" si="6"/>
        <v>0</v>
      </c>
      <c r="U14" s="163">
        <v>0</v>
      </c>
      <c r="V14" s="150">
        <v>0</v>
      </c>
      <c r="W14" s="151">
        <f t="shared" si="7"/>
        <v>0</v>
      </c>
      <c r="X14" s="150">
        <v>0</v>
      </c>
      <c r="Y14" s="152">
        <f t="shared" si="8"/>
        <v>0</v>
      </c>
      <c r="Z14" s="153">
        <v>1</v>
      </c>
      <c r="AA14" s="153">
        <f t="shared" si="9"/>
        <v>100</v>
      </c>
      <c r="AB14" s="154"/>
      <c r="AC14" s="155"/>
    </row>
    <row r="15" spans="1:29" ht="18" customHeight="1" x14ac:dyDescent="0.25">
      <c r="A15" s="156" t="s">
        <v>29</v>
      </c>
      <c r="B15" s="140" t="s">
        <v>30</v>
      </c>
      <c r="C15" s="157">
        <f t="shared" si="0"/>
        <v>50</v>
      </c>
      <c r="D15" s="158">
        <f t="shared" si="1"/>
        <v>14</v>
      </c>
      <c r="E15" s="140">
        <v>0</v>
      </c>
      <c r="F15" s="141">
        <f t="shared" si="2"/>
        <v>0</v>
      </c>
      <c r="G15" s="66">
        <v>1</v>
      </c>
      <c r="H15" s="140">
        <v>1</v>
      </c>
      <c r="I15" s="140">
        <v>1</v>
      </c>
      <c r="J15" s="142">
        <f t="shared" si="3"/>
        <v>100</v>
      </c>
      <c r="K15" s="143">
        <v>0</v>
      </c>
      <c r="L15" s="144">
        <v>0</v>
      </c>
      <c r="M15" s="141">
        <f t="shared" si="4"/>
        <v>0</v>
      </c>
      <c r="N15" s="159">
        <v>0</v>
      </c>
      <c r="O15" s="160">
        <v>0</v>
      </c>
      <c r="P15" s="160">
        <v>0</v>
      </c>
      <c r="Q15" s="161">
        <v>0</v>
      </c>
      <c r="R15" s="162">
        <f t="shared" si="5"/>
        <v>0</v>
      </c>
      <c r="S15" s="163">
        <v>1</v>
      </c>
      <c r="T15" s="162">
        <f t="shared" si="6"/>
        <v>100</v>
      </c>
      <c r="U15" s="163">
        <v>1</v>
      </c>
      <c r="V15" s="150">
        <v>1</v>
      </c>
      <c r="W15" s="151">
        <f t="shared" si="7"/>
        <v>100</v>
      </c>
      <c r="X15" s="150">
        <v>0</v>
      </c>
      <c r="Y15" s="152">
        <f t="shared" si="8"/>
        <v>0</v>
      </c>
      <c r="Z15" s="153">
        <v>1</v>
      </c>
      <c r="AA15" s="153">
        <f t="shared" si="9"/>
        <v>100</v>
      </c>
      <c r="AB15" s="154"/>
      <c r="AC15" s="155"/>
    </row>
    <row r="16" spans="1:29" ht="18" customHeight="1" x14ac:dyDescent="0.25">
      <c r="A16" s="156" t="s">
        <v>31</v>
      </c>
      <c r="B16" s="140" t="s">
        <v>32</v>
      </c>
      <c r="C16" s="157">
        <f t="shared" si="0"/>
        <v>33.333333333333329</v>
      </c>
      <c r="D16" s="158">
        <f t="shared" si="1"/>
        <v>27</v>
      </c>
      <c r="E16" s="140">
        <v>0</v>
      </c>
      <c r="F16" s="141">
        <f t="shared" si="2"/>
        <v>0</v>
      </c>
      <c r="G16" s="66">
        <v>1</v>
      </c>
      <c r="H16" s="140">
        <v>0</v>
      </c>
      <c r="I16" s="140">
        <v>0</v>
      </c>
      <c r="J16" s="142">
        <f t="shared" si="3"/>
        <v>33.333333333333329</v>
      </c>
      <c r="K16" s="143">
        <v>0</v>
      </c>
      <c r="L16" s="144">
        <v>0</v>
      </c>
      <c r="M16" s="141">
        <f t="shared" si="4"/>
        <v>0</v>
      </c>
      <c r="N16" s="159">
        <v>0</v>
      </c>
      <c r="O16" s="160">
        <v>0</v>
      </c>
      <c r="P16" s="160">
        <v>0</v>
      </c>
      <c r="Q16" s="161">
        <v>0</v>
      </c>
      <c r="R16" s="162">
        <f t="shared" si="5"/>
        <v>0</v>
      </c>
      <c r="S16" s="163">
        <v>1</v>
      </c>
      <c r="T16" s="162">
        <f t="shared" si="6"/>
        <v>100</v>
      </c>
      <c r="U16" s="163">
        <v>1</v>
      </c>
      <c r="V16" s="150">
        <v>0</v>
      </c>
      <c r="W16" s="151">
        <f t="shared" si="7"/>
        <v>50</v>
      </c>
      <c r="X16" s="150">
        <v>0</v>
      </c>
      <c r="Y16" s="152">
        <f t="shared" si="8"/>
        <v>0</v>
      </c>
      <c r="Z16" s="153">
        <v>1</v>
      </c>
      <c r="AA16" s="153">
        <f t="shared" si="9"/>
        <v>100</v>
      </c>
      <c r="AB16" s="154"/>
      <c r="AC16" s="155"/>
    </row>
    <row r="17" spans="1:29" ht="18" customHeight="1" x14ac:dyDescent="0.25">
      <c r="A17" s="156" t="s">
        <v>33</v>
      </c>
      <c r="B17" s="140" t="s">
        <v>34</v>
      </c>
      <c r="C17" s="157">
        <f t="shared" si="0"/>
        <v>60.714285714285715</v>
      </c>
      <c r="D17" s="158">
        <f t="shared" si="1"/>
        <v>9</v>
      </c>
      <c r="E17" s="165">
        <v>1</v>
      </c>
      <c r="F17" s="141">
        <f t="shared" si="2"/>
        <v>100</v>
      </c>
      <c r="G17" s="66">
        <v>1</v>
      </c>
      <c r="H17" s="140">
        <v>1</v>
      </c>
      <c r="I17" s="140">
        <v>1</v>
      </c>
      <c r="J17" s="142">
        <f t="shared" si="3"/>
        <v>100</v>
      </c>
      <c r="K17" s="166">
        <v>0.5</v>
      </c>
      <c r="L17" s="167">
        <v>0.5</v>
      </c>
      <c r="M17" s="141">
        <f t="shared" si="4"/>
        <v>50</v>
      </c>
      <c r="N17" s="159">
        <v>0</v>
      </c>
      <c r="O17" s="160">
        <v>0</v>
      </c>
      <c r="P17" s="160">
        <v>0</v>
      </c>
      <c r="Q17" s="161">
        <v>0</v>
      </c>
      <c r="R17" s="162">
        <f t="shared" si="5"/>
        <v>0</v>
      </c>
      <c r="S17" s="163">
        <v>1</v>
      </c>
      <c r="T17" s="162">
        <f t="shared" si="6"/>
        <v>100</v>
      </c>
      <c r="U17" s="163">
        <v>0.5</v>
      </c>
      <c r="V17" s="150">
        <v>1</v>
      </c>
      <c r="W17" s="151">
        <f t="shared" si="7"/>
        <v>75</v>
      </c>
      <c r="X17" s="150">
        <v>0</v>
      </c>
      <c r="Y17" s="152">
        <f t="shared" si="8"/>
        <v>0</v>
      </c>
      <c r="Z17" s="153">
        <v>1</v>
      </c>
      <c r="AA17" s="153">
        <f t="shared" si="9"/>
        <v>100</v>
      </c>
      <c r="AB17" s="154"/>
      <c r="AC17" s="155"/>
    </row>
    <row r="18" spans="1:29" ht="18" customHeight="1" x14ac:dyDescent="0.25">
      <c r="A18" s="156" t="s">
        <v>35</v>
      </c>
      <c r="B18" s="140" t="s">
        <v>36</v>
      </c>
      <c r="C18" s="157">
        <f t="shared" si="0"/>
        <v>29.761904761904759</v>
      </c>
      <c r="D18" s="158">
        <f t="shared" si="1"/>
        <v>30</v>
      </c>
      <c r="E18" s="165">
        <v>0.5</v>
      </c>
      <c r="F18" s="141">
        <f t="shared" si="2"/>
        <v>50</v>
      </c>
      <c r="G18" s="66">
        <v>1</v>
      </c>
      <c r="H18" s="140">
        <v>0</v>
      </c>
      <c r="I18" s="140">
        <v>0</v>
      </c>
      <c r="J18" s="142">
        <f t="shared" si="3"/>
        <v>33.333333333333329</v>
      </c>
      <c r="K18" s="143">
        <v>0</v>
      </c>
      <c r="L18" s="144">
        <v>0</v>
      </c>
      <c r="M18" s="141">
        <f t="shared" si="4"/>
        <v>0</v>
      </c>
      <c r="N18" s="159">
        <v>0</v>
      </c>
      <c r="O18" s="160">
        <v>0</v>
      </c>
      <c r="P18" s="160">
        <v>0</v>
      </c>
      <c r="Q18" s="161">
        <v>0</v>
      </c>
      <c r="R18" s="162">
        <f t="shared" si="5"/>
        <v>0</v>
      </c>
      <c r="S18" s="163">
        <v>1</v>
      </c>
      <c r="T18" s="162">
        <f t="shared" si="6"/>
        <v>100</v>
      </c>
      <c r="U18" s="163">
        <v>0</v>
      </c>
      <c r="V18" s="150">
        <v>0</v>
      </c>
      <c r="W18" s="151">
        <f t="shared" si="7"/>
        <v>0</v>
      </c>
      <c r="X18" s="150">
        <v>0</v>
      </c>
      <c r="Y18" s="152">
        <f t="shared" si="8"/>
        <v>0</v>
      </c>
      <c r="Z18" s="153">
        <v>1</v>
      </c>
      <c r="AA18" s="153">
        <f t="shared" si="9"/>
        <v>100</v>
      </c>
      <c r="AB18" s="154"/>
      <c r="AC18" s="155"/>
    </row>
    <row r="19" spans="1:29" ht="18" customHeight="1" x14ac:dyDescent="0.25">
      <c r="A19" s="156" t="s">
        <v>37</v>
      </c>
      <c r="B19" s="140" t="s">
        <v>38</v>
      </c>
      <c r="C19" s="157">
        <f t="shared" si="0"/>
        <v>22.619047619047617</v>
      </c>
      <c r="D19" s="158">
        <f t="shared" si="1"/>
        <v>47</v>
      </c>
      <c r="E19" s="140">
        <v>0</v>
      </c>
      <c r="F19" s="141">
        <f t="shared" si="2"/>
        <v>0</v>
      </c>
      <c r="G19" s="66">
        <v>1</v>
      </c>
      <c r="H19" s="140">
        <v>0</v>
      </c>
      <c r="I19" s="140">
        <v>0</v>
      </c>
      <c r="J19" s="142">
        <f t="shared" si="3"/>
        <v>33.333333333333329</v>
      </c>
      <c r="K19" s="143">
        <v>0</v>
      </c>
      <c r="L19" s="144">
        <v>0</v>
      </c>
      <c r="M19" s="141">
        <f t="shared" si="4"/>
        <v>0</v>
      </c>
      <c r="N19" s="159">
        <v>0</v>
      </c>
      <c r="O19" s="160">
        <v>0</v>
      </c>
      <c r="P19" s="160">
        <v>0</v>
      </c>
      <c r="Q19" s="161">
        <v>0</v>
      </c>
      <c r="R19" s="162">
        <f t="shared" si="5"/>
        <v>0</v>
      </c>
      <c r="S19" s="163">
        <v>1</v>
      </c>
      <c r="T19" s="162">
        <f t="shared" si="6"/>
        <v>100</v>
      </c>
      <c r="U19" s="163">
        <v>0.5</v>
      </c>
      <c r="V19" s="150">
        <v>0</v>
      </c>
      <c r="W19" s="151">
        <f t="shared" si="7"/>
        <v>25</v>
      </c>
      <c r="X19" s="150">
        <v>0</v>
      </c>
      <c r="Y19" s="152">
        <f t="shared" si="8"/>
        <v>0</v>
      </c>
      <c r="Z19" s="153">
        <v>0</v>
      </c>
      <c r="AA19" s="153">
        <f t="shared" si="9"/>
        <v>0</v>
      </c>
      <c r="AB19" s="154"/>
      <c r="AC19" s="155"/>
    </row>
    <row r="20" spans="1:29" ht="18" customHeight="1" x14ac:dyDescent="0.25">
      <c r="A20" s="156" t="s">
        <v>39</v>
      </c>
      <c r="B20" s="140" t="s">
        <v>40</v>
      </c>
      <c r="C20" s="157">
        <f t="shared" si="0"/>
        <v>26.190476190476186</v>
      </c>
      <c r="D20" s="158">
        <f t="shared" si="1"/>
        <v>39</v>
      </c>
      <c r="E20" s="140">
        <v>0</v>
      </c>
      <c r="F20" s="141">
        <f t="shared" si="2"/>
        <v>0</v>
      </c>
      <c r="G20" s="66">
        <v>1</v>
      </c>
      <c r="H20" s="140">
        <v>0</v>
      </c>
      <c r="I20" s="140">
        <v>0</v>
      </c>
      <c r="J20" s="142">
        <f t="shared" si="3"/>
        <v>33.333333333333329</v>
      </c>
      <c r="K20" s="143">
        <v>0</v>
      </c>
      <c r="L20" s="144">
        <v>0</v>
      </c>
      <c r="M20" s="141">
        <f t="shared" si="4"/>
        <v>0</v>
      </c>
      <c r="N20" s="159">
        <v>0</v>
      </c>
      <c r="O20" s="160">
        <v>0</v>
      </c>
      <c r="P20" s="160">
        <v>0</v>
      </c>
      <c r="Q20" s="161">
        <v>0</v>
      </c>
      <c r="R20" s="162">
        <f t="shared" si="5"/>
        <v>0</v>
      </c>
      <c r="S20" s="163">
        <v>1</v>
      </c>
      <c r="T20" s="162">
        <f t="shared" si="6"/>
        <v>100</v>
      </c>
      <c r="U20" s="163">
        <v>0</v>
      </c>
      <c r="V20" s="150">
        <v>0</v>
      </c>
      <c r="W20" s="151">
        <f t="shared" si="7"/>
        <v>0</v>
      </c>
      <c r="X20" s="150">
        <v>0</v>
      </c>
      <c r="Y20" s="152">
        <f t="shared" si="8"/>
        <v>0</v>
      </c>
      <c r="Z20" s="153">
        <v>1</v>
      </c>
      <c r="AA20" s="153">
        <f t="shared" si="9"/>
        <v>100</v>
      </c>
      <c r="AB20" s="154"/>
      <c r="AC20" s="155"/>
    </row>
    <row r="21" spans="1:29" ht="18" customHeight="1" x14ac:dyDescent="0.25">
      <c r="A21" s="156" t="s">
        <v>41</v>
      </c>
      <c r="B21" s="140" t="s">
        <v>42</v>
      </c>
      <c r="C21" s="157">
        <f t="shared" si="0"/>
        <v>26.190476190476186</v>
      </c>
      <c r="D21" s="158">
        <f t="shared" si="1"/>
        <v>39</v>
      </c>
      <c r="E21" s="140">
        <v>0</v>
      </c>
      <c r="F21" s="141">
        <f t="shared" si="2"/>
        <v>0</v>
      </c>
      <c r="G21" s="66">
        <v>1</v>
      </c>
      <c r="H21" s="140">
        <v>0</v>
      </c>
      <c r="I21" s="140">
        <v>0</v>
      </c>
      <c r="J21" s="142">
        <f t="shared" si="3"/>
        <v>33.333333333333329</v>
      </c>
      <c r="K21" s="143">
        <v>0</v>
      </c>
      <c r="L21" s="144">
        <v>0</v>
      </c>
      <c r="M21" s="141">
        <f t="shared" si="4"/>
        <v>0</v>
      </c>
      <c r="N21" s="159">
        <v>0</v>
      </c>
      <c r="O21" s="160">
        <v>0</v>
      </c>
      <c r="P21" s="160">
        <v>0</v>
      </c>
      <c r="Q21" s="161">
        <v>0</v>
      </c>
      <c r="R21" s="162">
        <f t="shared" si="5"/>
        <v>0</v>
      </c>
      <c r="S21" s="163">
        <v>1</v>
      </c>
      <c r="T21" s="162">
        <f t="shared" si="6"/>
        <v>100</v>
      </c>
      <c r="U21" s="163">
        <v>0</v>
      </c>
      <c r="V21" s="150">
        <v>0</v>
      </c>
      <c r="W21" s="151">
        <f t="shared" si="7"/>
        <v>0</v>
      </c>
      <c r="X21" s="150">
        <v>0</v>
      </c>
      <c r="Y21" s="152">
        <f t="shared" si="8"/>
        <v>0</v>
      </c>
      <c r="Z21" s="153">
        <v>1</v>
      </c>
      <c r="AA21" s="153">
        <f t="shared" si="9"/>
        <v>100</v>
      </c>
      <c r="AB21" s="154"/>
      <c r="AC21" s="155"/>
    </row>
    <row r="22" spans="1:29" ht="18" customHeight="1" x14ac:dyDescent="0.25">
      <c r="A22" s="156" t="s">
        <v>43</v>
      </c>
      <c r="B22" s="140" t="s">
        <v>44</v>
      </c>
      <c r="C22" s="157">
        <f t="shared" si="0"/>
        <v>34.523809523809526</v>
      </c>
      <c r="D22" s="158">
        <f t="shared" si="1"/>
        <v>25</v>
      </c>
      <c r="E22" s="140">
        <v>0</v>
      </c>
      <c r="F22" s="141">
        <f t="shared" si="2"/>
        <v>0</v>
      </c>
      <c r="G22" s="66">
        <v>1</v>
      </c>
      <c r="H22" s="140">
        <v>1</v>
      </c>
      <c r="I22" s="140">
        <v>0</v>
      </c>
      <c r="J22" s="142">
        <f t="shared" si="3"/>
        <v>66.666666666666657</v>
      </c>
      <c r="K22" s="143">
        <v>0</v>
      </c>
      <c r="L22" s="144">
        <v>0</v>
      </c>
      <c r="M22" s="141">
        <f t="shared" si="4"/>
        <v>0</v>
      </c>
      <c r="N22" s="159">
        <v>0</v>
      </c>
      <c r="O22" s="160">
        <v>0</v>
      </c>
      <c r="P22" s="160">
        <v>0</v>
      </c>
      <c r="Q22" s="161">
        <v>0</v>
      </c>
      <c r="R22" s="162">
        <f t="shared" si="5"/>
        <v>0</v>
      </c>
      <c r="S22" s="163">
        <v>1</v>
      </c>
      <c r="T22" s="162">
        <f t="shared" si="6"/>
        <v>100</v>
      </c>
      <c r="U22" s="163">
        <v>0.5</v>
      </c>
      <c r="V22" s="150">
        <v>0</v>
      </c>
      <c r="W22" s="151">
        <f t="shared" si="7"/>
        <v>25</v>
      </c>
      <c r="X22" s="150">
        <v>0</v>
      </c>
      <c r="Y22" s="152">
        <f t="shared" si="8"/>
        <v>0</v>
      </c>
      <c r="Z22" s="153">
        <v>1</v>
      </c>
      <c r="AA22" s="153">
        <f t="shared" si="9"/>
        <v>100</v>
      </c>
      <c r="AB22" s="154"/>
      <c r="AC22" s="155"/>
    </row>
    <row r="23" spans="1:29" ht="18" customHeight="1" x14ac:dyDescent="0.25">
      <c r="A23" s="156" t="s">
        <v>45</v>
      </c>
      <c r="B23" s="140" t="s">
        <v>46</v>
      </c>
      <c r="C23" s="157">
        <f t="shared" si="0"/>
        <v>46.428571428571431</v>
      </c>
      <c r="D23" s="158">
        <f t="shared" si="1"/>
        <v>18</v>
      </c>
      <c r="E23" s="140">
        <v>0</v>
      </c>
      <c r="F23" s="141">
        <f t="shared" si="2"/>
        <v>0</v>
      </c>
      <c r="G23" s="66">
        <v>1</v>
      </c>
      <c r="H23" s="140">
        <v>1</v>
      </c>
      <c r="I23" s="140">
        <v>1</v>
      </c>
      <c r="J23" s="142">
        <f t="shared" si="3"/>
        <v>100</v>
      </c>
      <c r="K23" s="143">
        <v>0</v>
      </c>
      <c r="L23" s="144">
        <v>1</v>
      </c>
      <c r="M23" s="141">
        <f t="shared" si="4"/>
        <v>50</v>
      </c>
      <c r="N23" s="159">
        <v>0</v>
      </c>
      <c r="O23" s="160">
        <v>0</v>
      </c>
      <c r="P23" s="160">
        <v>0</v>
      </c>
      <c r="Q23" s="161">
        <v>0</v>
      </c>
      <c r="R23" s="162">
        <f t="shared" si="5"/>
        <v>0</v>
      </c>
      <c r="S23" s="163">
        <v>1</v>
      </c>
      <c r="T23" s="162">
        <f t="shared" si="6"/>
        <v>100</v>
      </c>
      <c r="U23" s="163">
        <v>0.5</v>
      </c>
      <c r="V23" s="150">
        <v>0</v>
      </c>
      <c r="W23" s="151">
        <f t="shared" si="7"/>
        <v>25</v>
      </c>
      <c r="X23" s="150">
        <v>0</v>
      </c>
      <c r="Y23" s="152">
        <f t="shared" si="8"/>
        <v>0</v>
      </c>
      <c r="Z23" s="153">
        <v>1</v>
      </c>
      <c r="AA23" s="153">
        <f t="shared" si="9"/>
        <v>100</v>
      </c>
      <c r="AB23" s="154"/>
      <c r="AC23" s="155"/>
    </row>
    <row r="24" spans="1:29" ht="18" customHeight="1" x14ac:dyDescent="0.25">
      <c r="A24" s="156" t="s">
        <v>47</v>
      </c>
      <c r="B24" s="140" t="s">
        <v>48</v>
      </c>
      <c r="C24" s="157">
        <f t="shared" si="0"/>
        <v>53.571428571428569</v>
      </c>
      <c r="D24" s="158">
        <f t="shared" si="1"/>
        <v>13</v>
      </c>
      <c r="E24" s="140">
        <v>0</v>
      </c>
      <c r="F24" s="141">
        <f t="shared" si="2"/>
        <v>0</v>
      </c>
      <c r="G24" s="66">
        <v>1</v>
      </c>
      <c r="H24" s="140">
        <v>1</v>
      </c>
      <c r="I24" s="140">
        <v>1</v>
      </c>
      <c r="J24" s="142">
        <f t="shared" si="3"/>
        <v>100</v>
      </c>
      <c r="K24" s="143">
        <v>1</v>
      </c>
      <c r="L24" s="144">
        <v>1</v>
      </c>
      <c r="M24" s="141">
        <f t="shared" si="4"/>
        <v>100</v>
      </c>
      <c r="N24" s="159">
        <v>0</v>
      </c>
      <c r="O24" s="160">
        <v>0</v>
      </c>
      <c r="P24" s="160">
        <v>0</v>
      </c>
      <c r="Q24" s="161">
        <v>0</v>
      </c>
      <c r="R24" s="162">
        <f t="shared" si="5"/>
        <v>0</v>
      </c>
      <c r="S24" s="163">
        <v>1</v>
      </c>
      <c r="T24" s="162">
        <f t="shared" si="6"/>
        <v>100</v>
      </c>
      <c r="U24" s="163">
        <v>0.5</v>
      </c>
      <c r="V24" s="150">
        <v>0</v>
      </c>
      <c r="W24" s="151">
        <f t="shared" si="7"/>
        <v>25</v>
      </c>
      <c r="X24" s="150">
        <v>0</v>
      </c>
      <c r="Y24" s="152">
        <f t="shared" si="8"/>
        <v>0</v>
      </c>
      <c r="Z24" s="153">
        <v>1</v>
      </c>
      <c r="AA24" s="153">
        <f t="shared" si="9"/>
        <v>100</v>
      </c>
      <c r="AB24" s="154"/>
      <c r="AC24" s="155"/>
    </row>
    <row r="25" spans="1:29" ht="18" customHeight="1" x14ac:dyDescent="0.25">
      <c r="A25" s="156" t="s">
        <v>49</v>
      </c>
      <c r="B25" s="140" t="s">
        <v>50</v>
      </c>
      <c r="C25" s="157">
        <f t="shared" si="0"/>
        <v>67.857142857142861</v>
      </c>
      <c r="D25" s="158">
        <f t="shared" si="1"/>
        <v>5</v>
      </c>
      <c r="E25" s="140">
        <v>0</v>
      </c>
      <c r="F25" s="141">
        <f t="shared" si="2"/>
        <v>0</v>
      </c>
      <c r="G25" s="66">
        <v>1</v>
      </c>
      <c r="H25" s="140">
        <v>1</v>
      </c>
      <c r="I25" s="140">
        <v>1</v>
      </c>
      <c r="J25" s="142">
        <f t="shared" si="3"/>
        <v>100</v>
      </c>
      <c r="K25" s="143">
        <v>1</v>
      </c>
      <c r="L25" s="144">
        <v>1</v>
      </c>
      <c r="M25" s="141">
        <f t="shared" si="4"/>
        <v>100</v>
      </c>
      <c r="N25" s="159">
        <v>0</v>
      </c>
      <c r="O25" s="160">
        <v>1</v>
      </c>
      <c r="P25" s="160">
        <v>0</v>
      </c>
      <c r="Q25" s="161">
        <v>0</v>
      </c>
      <c r="R25" s="162">
        <f t="shared" si="5"/>
        <v>25</v>
      </c>
      <c r="S25" s="163">
        <v>1</v>
      </c>
      <c r="T25" s="162">
        <f t="shared" si="6"/>
        <v>100</v>
      </c>
      <c r="U25" s="163">
        <v>1</v>
      </c>
      <c r="V25" s="150">
        <v>1</v>
      </c>
      <c r="W25" s="151">
        <f t="shared" si="7"/>
        <v>100</v>
      </c>
      <c r="X25" s="150">
        <v>0</v>
      </c>
      <c r="Y25" s="152">
        <f t="shared" si="8"/>
        <v>0</v>
      </c>
      <c r="Z25" s="153">
        <v>1</v>
      </c>
      <c r="AA25" s="153">
        <f t="shared" si="9"/>
        <v>100</v>
      </c>
      <c r="AB25" s="154"/>
      <c r="AC25" s="155"/>
    </row>
    <row r="26" spans="1:29" ht="18" customHeight="1" x14ac:dyDescent="0.25">
      <c r="A26" s="156" t="s">
        <v>51</v>
      </c>
      <c r="B26" s="140" t="s">
        <v>52</v>
      </c>
      <c r="C26" s="157">
        <f t="shared" si="0"/>
        <v>38.095238095238088</v>
      </c>
      <c r="D26" s="158">
        <f t="shared" si="1"/>
        <v>22</v>
      </c>
      <c r="E26" s="140">
        <v>0</v>
      </c>
      <c r="F26" s="141">
        <f t="shared" si="2"/>
        <v>0</v>
      </c>
      <c r="G26" s="66">
        <v>1</v>
      </c>
      <c r="H26" s="140">
        <v>1</v>
      </c>
      <c r="I26" s="140">
        <v>0</v>
      </c>
      <c r="J26" s="142">
        <f t="shared" si="3"/>
        <v>66.666666666666657</v>
      </c>
      <c r="K26" s="143">
        <v>0</v>
      </c>
      <c r="L26" s="144">
        <v>0.5</v>
      </c>
      <c r="M26" s="141">
        <f t="shared" si="4"/>
        <v>25</v>
      </c>
      <c r="N26" s="159">
        <v>0</v>
      </c>
      <c r="O26" s="160">
        <v>0</v>
      </c>
      <c r="P26" s="160">
        <v>0</v>
      </c>
      <c r="Q26" s="161">
        <v>0</v>
      </c>
      <c r="R26" s="162">
        <f t="shared" si="5"/>
        <v>0</v>
      </c>
      <c r="S26" s="163">
        <v>1</v>
      </c>
      <c r="T26" s="162">
        <f t="shared" si="6"/>
        <v>100</v>
      </c>
      <c r="U26" s="163">
        <v>0.5</v>
      </c>
      <c r="V26" s="150">
        <v>0</v>
      </c>
      <c r="W26" s="151">
        <f t="shared" si="7"/>
        <v>25</v>
      </c>
      <c r="X26" s="150">
        <v>0</v>
      </c>
      <c r="Y26" s="152">
        <f t="shared" si="8"/>
        <v>0</v>
      </c>
      <c r="Z26" s="153">
        <v>1</v>
      </c>
      <c r="AA26" s="153">
        <f t="shared" si="9"/>
        <v>100</v>
      </c>
      <c r="AB26" s="154"/>
      <c r="AC26" s="155"/>
    </row>
    <row r="27" spans="1:29" ht="18" customHeight="1" x14ac:dyDescent="0.25">
      <c r="A27" s="156" t="s">
        <v>53</v>
      </c>
      <c r="B27" s="140" t="s">
        <v>54</v>
      </c>
      <c r="C27" s="157">
        <f t="shared" si="0"/>
        <v>48.809523809523803</v>
      </c>
      <c r="D27" s="158">
        <f t="shared" si="1"/>
        <v>16</v>
      </c>
      <c r="E27" s="165">
        <v>1</v>
      </c>
      <c r="F27" s="141">
        <f t="shared" si="2"/>
        <v>100</v>
      </c>
      <c r="G27" s="66">
        <v>1</v>
      </c>
      <c r="H27" s="140">
        <v>1</v>
      </c>
      <c r="I27" s="140">
        <v>0</v>
      </c>
      <c r="J27" s="142">
        <f t="shared" si="3"/>
        <v>66.666666666666657</v>
      </c>
      <c r="K27" s="168">
        <v>0.5</v>
      </c>
      <c r="L27" s="167">
        <v>0.5</v>
      </c>
      <c r="M27" s="141">
        <f t="shared" si="4"/>
        <v>50</v>
      </c>
      <c r="N27" s="159">
        <v>0</v>
      </c>
      <c r="O27" s="160">
        <v>0</v>
      </c>
      <c r="P27" s="160">
        <v>0</v>
      </c>
      <c r="Q27" s="161">
        <v>0</v>
      </c>
      <c r="R27" s="162">
        <f t="shared" si="5"/>
        <v>0</v>
      </c>
      <c r="S27" s="163">
        <v>1</v>
      </c>
      <c r="T27" s="162">
        <f t="shared" si="6"/>
        <v>100</v>
      </c>
      <c r="U27" s="163">
        <v>0.5</v>
      </c>
      <c r="V27" s="150">
        <v>0</v>
      </c>
      <c r="W27" s="151">
        <f t="shared" si="7"/>
        <v>25</v>
      </c>
      <c r="X27" s="150">
        <v>0</v>
      </c>
      <c r="Y27" s="152">
        <f t="shared" si="8"/>
        <v>0</v>
      </c>
      <c r="Z27" s="153">
        <v>1</v>
      </c>
      <c r="AA27" s="153">
        <f t="shared" si="9"/>
        <v>100</v>
      </c>
      <c r="AB27" s="154"/>
      <c r="AC27" s="155"/>
    </row>
    <row r="28" spans="1:29" ht="18" customHeight="1" x14ac:dyDescent="0.25">
      <c r="A28" s="156" t="s">
        <v>55</v>
      </c>
      <c r="B28" s="140" t="s">
        <v>56</v>
      </c>
      <c r="C28" s="157">
        <f t="shared" si="0"/>
        <v>7.1428571428571432</v>
      </c>
      <c r="D28" s="158">
        <f t="shared" si="1"/>
        <v>52</v>
      </c>
      <c r="E28" s="140">
        <v>0</v>
      </c>
      <c r="F28" s="141">
        <f t="shared" si="2"/>
        <v>0</v>
      </c>
      <c r="G28" s="66">
        <v>0</v>
      </c>
      <c r="H28" s="140">
        <v>0</v>
      </c>
      <c r="I28" s="140">
        <v>0</v>
      </c>
      <c r="J28" s="142">
        <f t="shared" si="3"/>
        <v>0</v>
      </c>
      <c r="K28" s="143">
        <v>0</v>
      </c>
      <c r="L28" s="144">
        <v>0</v>
      </c>
      <c r="M28" s="141">
        <f t="shared" si="4"/>
        <v>0</v>
      </c>
      <c r="N28" s="159">
        <v>0</v>
      </c>
      <c r="O28" s="160">
        <v>0</v>
      </c>
      <c r="P28" s="160">
        <v>0</v>
      </c>
      <c r="Q28" s="161">
        <v>0</v>
      </c>
      <c r="R28" s="162">
        <f t="shared" si="5"/>
        <v>0</v>
      </c>
      <c r="S28" s="163">
        <v>0</v>
      </c>
      <c r="T28" s="162">
        <f t="shared" si="6"/>
        <v>0</v>
      </c>
      <c r="U28" s="163">
        <v>0</v>
      </c>
      <c r="V28" s="150">
        <v>0</v>
      </c>
      <c r="W28" s="151">
        <f t="shared" si="7"/>
        <v>0</v>
      </c>
      <c r="X28" s="150">
        <v>0</v>
      </c>
      <c r="Y28" s="152">
        <f t="shared" si="8"/>
        <v>0</v>
      </c>
      <c r="Z28" s="153">
        <v>1</v>
      </c>
      <c r="AA28" s="153">
        <f t="shared" si="9"/>
        <v>100</v>
      </c>
      <c r="AB28" s="154"/>
      <c r="AC28" s="155"/>
    </row>
    <row r="29" spans="1:29" ht="18" customHeight="1" x14ac:dyDescent="0.25">
      <c r="A29" s="156" t="s">
        <v>57</v>
      </c>
      <c r="B29" s="140" t="s">
        <v>58</v>
      </c>
      <c r="C29" s="157">
        <f t="shared" si="0"/>
        <v>26.190476190476186</v>
      </c>
      <c r="D29" s="158">
        <f t="shared" si="1"/>
        <v>39</v>
      </c>
      <c r="E29" s="140">
        <v>0</v>
      </c>
      <c r="F29" s="141">
        <f t="shared" si="2"/>
        <v>0</v>
      </c>
      <c r="G29" s="66">
        <v>1</v>
      </c>
      <c r="H29" s="140">
        <v>0</v>
      </c>
      <c r="I29" s="140">
        <v>0</v>
      </c>
      <c r="J29" s="142">
        <f t="shared" si="3"/>
        <v>33.333333333333329</v>
      </c>
      <c r="K29" s="143">
        <v>0</v>
      </c>
      <c r="L29" s="144">
        <v>0</v>
      </c>
      <c r="M29" s="141">
        <f t="shared" si="4"/>
        <v>0</v>
      </c>
      <c r="N29" s="159">
        <v>0</v>
      </c>
      <c r="O29" s="160">
        <v>0</v>
      </c>
      <c r="P29" s="160">
        <v>0</v>
      </c>
      <c r="Q29" s="161">
        <v>0</v>
      </c>
      <c r="R29" s="162">
        <f t="shared" si="5"/>
        <v>0</v>
      </c>
      <c r="S29" s="163">
        <v>1</v>
      </c>
      <c r="T29" s="162">
        <f t="shared" si="6"/>
        <v>100</v>
      </c>
      <c r="U29" s="163">
        <v>0</v>
      </c>
      <c r="V29" s="150">
        <v>0</v>
      </c>
      <c r="W29" s="151">
        <f t="shared" si="7"/>
        <v>0</v>
      </c>
      <c r="X29" s="150">
        <v>0</v>
      </c>
      <c r="Y29" s="152">
        <f t="shared" si="8"/>
        <v>0</v>
      </c>
      <c r="Z29" s="153">
        <v>1</v>
      </c>
      <c r="AA29" s="153">
        <f t="shared" si="9"/>
        <v>100</v>
      </c>
      <c r="AB29" s="154"/>
      <c r="AC29" s="155"/>
    </row>
    <row r="30" spans="1:29" ht="18" customHeight="1" x14ac:dyDescent="0.25">
      <c r="A30" s="156" t="s">
        <v>59</v>
      </c>
      <c r="B30" s="140" t="s">
        <v>60</v>
      </c>
      <c r="C30" s="157">
        <f t="shared" si="0"/>
        <v>29.761904761904759</v>
      </c>
      <c r="D30" s="158">
        <f t="shared" si="1"/>
        <v>30</v>
      </c>
      <c r="E30" s="140">
        <v>0</v>
      </c>
      <c r="F30" s="141">
        <f t="shared" si="2"/>
        <v>0</v>
      </c>
      <c r="G30" s="66">
        <v>1</v>
      </c>
      <c r="H30" s="140">
        <v>0</v>
      </c>
      <c r="I30" s="140">
        <v>0</v>
      </c>
      <c r="J30" s="142">
        <f t="shared" si="3"/>
        <v>33.333333333333329</v>
      </c>
      <c r="K30" s="143">
        <v>0</v>
      </c>
      <c r="L30" s="144">
        <v>0</v>
      </c>
      <c r="M30" s="141">
        <f t="shared" si="4"/>
        <v>0</v>
      </c>
      <c r="N30" s="159">
        <v>0</v>
      </c>
      <c r="O30" s="160">
        <v>0</v>
      </c>
      <c r="P30" s="160">
        <v>0</v>
      </c>
      <c r="Q30" s="161">
        <v>0</v>
      </c>
      <c r="R30" s="162">
        <f t="shared" si="5"/>
        <v>0</v>
      </c>
      <c r="S30" s="163">
        <v>1</v>
      </c>
      <c r="T30" s="162">
        <f t="shared" si="6"/>
        <v>100</v>
      </c>
      <c r="U30" s="163">
        <v>0.5</v>
      </c>
      <c r="V30" s="150">
        <v>0</v>
      </c>
      <c r="W30" s="151">
        <f t="shared" si="7"/>
        <v>25</v>
      </c>
      <c r="X30" s="150">
        <v>0</v>
      </c>
      <c r="Y30" s="152">
        <f t="shared" si="8"/>
        <v>0</v>
      </c>
      <c r="Z30" s="153">
        <v>1</v>
      </c>
      <c r="AA30" s="153">
        <f t="shared" si="9"/>
        <v>100</v>
      </c>
      <c r="AB30" s="154"/>
      <c r="AC30" s="155"/>
    </row>
    <row r="31" spans="1:29" ht="18" customHeight="1" x14ac:dyDescent="0.25">
      <c r="A31" s="156" t="s">
        <v>61</v>
      </c>
      <c r="B31" s="140" t="s">
        <v>62</v>
      </c>
      <c r="C31" s="157">
        <f t="shared" si="0"/>
        <v>34.523809523809526</v>
      </c>
      <c r="D31" s="158">
        <f t="shared" si="1"/>
        <v>25</v>
      </c>
      <c r="E31" s="140">
        <v>0</v>
      </c>
      <c r="F31" s="141">
        <f t="shared" si="2"/>
        <v>0</v>
      </c>
      <c r="G31" s="66">
        <v>1</v>
      </c>
      <c r="H31" s="140">
        <v>1</v>
      </c>
      <c r="I31" s="140">
        <v>0</v>
      </c>
      <c r="J31" s="142">
        <f t="shared" si="3"/>
        <v>66.666666666666657</v>
      </c>
      <c r="K31" s="143">
        <v>0</v>
      </c>
      <c r="L31" s="144">
        <v>0</v>
      </c>
      <c r="M31" s="141">
        <f t="shared" si="4"/>
        <v>0</v>
      </c>
      <c r="N31" s="159">
        <v>0</v>
      </c>
      <c r="O31" s="160">
        <v>0</v>
      </c>
      <c r="P31" s="160">
        <v>0</v>
      </c>
      <c r="Q31" s="161">
        <v>0</v>
      </c>
      <c r="R31" s="162">
        <f t="shared" si="5"/>
        <v>0</v>
      </c>
      <c r="S31" s="163">
        <v>1</v>
      </c>
      <c r="T31" s="162">
        <f t="shared" si="6"/>
        <v>100</v>
      </c>
      <c r="U31" s="163">
        <v>0.5</v>
      </c>
      <c r="V31" s="150">
        <v>0</v>
      </c>
      <c r="W31" s="151">
        <f t="shared" si="7"/>
        <v>25</v>
      </c>
      <c r="X31" s="150">
        <v>0</v>
      </c>
      <c r="Y31" s="152">
        <f t="shared" si="8"/>
        <v>0</v>
      </c>
      <c r="Z31" s="153">
        <v>1</v>
      </c>
      <c r="AA31" s="153">
        <f t="shared" si="9"/>
        <v>100</v>
      </c>
      <c r="AB31" s="154"/>
      <c r="AC31" s="155"/>
    </row>
    <row r="32" spans="1:29" ht="18" customHeight="1" x14ac:dyDescent="0.25">
      <c r="A32" s="156" t="s">
        <v>63</v>
      </c>
      <c r="B32" s="140" t="s">
        <v>64</v>
      </c>
      <c r="C32" s="157">
        <f t="shared" si="0"/>
        <v>46.428571428571431</v>
      </c>
      <c r="D32" s="158">
        <f t="shared" si="1"/>
        <v>18</v>
      </c>
      <c r="E32" s="140">
        <v>0</v>
      </c>
      <c r="F32" s="141">
        <f t="shared" si="2"/>
        <v>0</v>
      </c>
      <c r="G32" s="66">
        <v>1</v>
      </c>
      <c r="H32" s="140">
        <v>1</v>
      </c>
      <c r="I32" s="140">
        <v>1</v>
      </c>
      <c r="J32" s="142">
        <f t="shared" si="3"/>
        <v>100</v>
      </c>
      <c r="K32" s="143">
        <v>0</v>
      </c>
      <c r="L32" s="144">
        <v>0.5</v>
      </c>
      <c r="M32" s="141">
        <f t="shared" si="4"/>
        <v>25</v>
      </c>
      <c r="N32" s="159">
        <v>0</v>
      </c>
      <c r="O32" s="160">
        <v>0</v>
      </c>
      <c r="P32" s="160">
        <v>0</v>
      </c>
      <c r="Q32" s="161">
        <v>0</v>
      </c>
      <c r="R32" s="162">
        <f t="shared" si="5"/>
        <v>0</v>
      </c>
      <c r="S32" s="163">
        <v>1</v>
      </c>
      <c r="T32" s="162">
        <f t="shared" si="6"/>
        <v>100</v>
      </c>
      <c r="U32" s="163">
        <v>0</v>
      </c>
      <c r="V32" s="150">
        <v>1</v>
      </c>
      <c r="W32" s="151">
        <f t="shared" si="7"/>
        <v>50</v>
      </c>
      <c r="X32" s="150">
        <v>0</v>
      </c>
      <c r="Y32" s="152">
        <f t="shared" si="8"/>
        <v>0</v>
      </c>
      <c r="Z32" s="153">
        <v>1</v>
      </c>
      <c r="AA32" s="153">
        <f t="shared" si="9"/>
        <v>100</v>
      </c>
      <c r="AB32" s="154"/>
      <c r="AC32" s="155"/>
    </row>
    <row r="33" spans="1:29" ht="18" customHeight="1" x14ac:dyDescent="0.25">
      <c r="A33" s="156" t="s">
        <v>65</v>
      </c>
      <c r="B33" s="140" t="s">
        <v>66</v>
      </c>
      <c r="C33" s="157">
        <f t="shared" si="0"/>
        <v>38.095238095238088</v>
      </c>
      <c r="D33" s="158">
        <f t="shared" si="1"/>
        <v>22</v>
      </c>
      <c r="E33" s="140">
        <v>0</v>
      </c>
      <c r="F33" s="141">
        <f t="shared" si="2"/>
        <v>0</v>
      </c>
      <c r="G33" s="66">
        <v>1</v>
      </c>
      <c r="H33" s="140">
        <v>1</v>
      </c>
      <c r="I33" s="140">
        <v>0</v>
      </c>
      <c r="J33" s="142">
        <f t="shared" si="3"/>
        <v>66.666666666666657</v>
      </c>
      <c r="K33" s="143">
        <v>0</v>
      </c>
      <c r="L33" s="144">
        <v>0</v>
      </c>
      <c r="M33" s="141">
        <f t="shared" si="4"/>
        <v>0</v>
      </c>
      <c r="N33" s="159">
        <v>1</v>
      </c>
      <c r="O33" s="160">
        <v>1</v>
      </c>
      <c r="P33" s="160">
        <v>0</v>
      </c>
      <c r="Q33" s="161">
        <v>0</v>
      </c>
      <c r="R33" s="162">
        <f t="shared" si="5"/>
        <v>50</v>
      </c>
      <c r="S33" s="163">
        <v>1</v>
      </c>
      <c r="T33" s="162">
        <f t="shared" si="6"/>
        <v>100</v>
      </c>
      <c r="U33" s="163">
        <v>1</v>
      </c>
      <c r="V33" s="150">
        <v>0</v>
      </c>
      <c r="W33" s="151">
        <f t="shared" si="7"/>
        <v>50</v>
      </c>
      <c r="X33" s="150">
        <v>0</v>
      </c>
      <c r="Y33" s="152">
        <f t="shared" si="8"/>
        <v>0</v>
      </c>
      <c r="Z33" s="153">
        <v>0</v>
      </c>
      <c r="AA33" s="153">
        <f t="shared" si="9"/>
        <v>0</v>
      </c>
      <c r="AB33" s="154"/>
      <c r="AC33" s="155"/>
    </row>
    <row r="34" spans="1:29" ht="18" customHeight="1" x14ac:dyDescent="0.25">
      <c r="A34" s="156" t="s">
        <v>67</v>
      </c>
      <c r="B34" s="140" t="s">
        <v>68</v>
      </c>
      <c r="C34" s="157">
        <f t="shared" si="0"/>
        <v>60.714285714285715</v>
      </c>
      <c r="D34" s="158">
        <f t="shared" si="1"/>
        <v>9</v>
      </c>
      <c r="E34" s="140">
        <v>0</v>
      </c>
      <c r="F34" s="141">
        <f t="shared" si="2"/>
        <v>0</v>
      </c>
      <c r="G34" s="66">
        <v>1</v>
      </c>
      <c r="H34" s="140">
        <v>1</v>
      </c>
      <c r="I34" s="140">
        <v>1</v>
      </c>
      <c r="J34" s="142">
        <f t="shared" si="3"/>
        <v>100</v>
      </c>
      <c r="K34" s="143">
        <v>1</v>
      </c>
      <c r="L34" s="144">
        <v>1</v>
      </c>
      <c r="M34" s="141">
        <f t="shared" si="4"/>
        <v>100</v>
      </c>
      <c r="N34" s="159">
        <v>0</v>
      </c>
      <c r="O34" s="160">
        <v>1</v>
      </c>
      <c r="P34" s="160">
        <v>0</v>
      </c>
      <c r="Q34" s="161">
        <v>0</v>
      </c>
      <c r="R34" s="162">
        <f t="shared" si="5"/>
        <v>25</v>
      </c>
      <c r="S34" s="163">
        <v>1</v>
      </c>
      <c r="T34" s="162">
        <f t="shared" si="6"/>
        <v>100</v>
      </c>
      <c r="U34" s="163">
        <v>1</v>
      </c>
      <c r="V34" s="150">
        <v>1</v>
      </c>
      <c r="W34" s="151">
        <f t="shared" si="7"/>
        <v>100</v>
      </c>
      <c r="X34" s="150">
        <v>0</v>
      </c>
      <c r="Y34" s="152">
        <f t="shared" si="8"/>
        <v>0</v>
      </c>
      <c r="Z34" s="153">
        <v>0</v>
      </c>
      <c r="AA34" s="153">
        <f t="shared" si="9"/>
        <v>0</v>
      </c>
      <c r="AB34" s="154"/>
      <c r="AC34" s="155"/>
    </row>
    <row r="35" spans="1:29" ht="18" customHeight="1" x14ac:dyDescent="0.25">
      <c r="A35" s="156" t="s">
        <v>69</v>
      </c>
      <c r="B35" s="140" t="s">
        <v>70</v>
      </c>
      <c r="C35" s="157">
        <f t="shared" si="0"/>
        <v>47.619047619047613</v>
      </c>
      <c r="D35" s="158">
        <f t="shared" si="1"/>
        <v>17</v>
      </c>
      <c r="E35" s="140">
        <v>0</v>
      </c>
      <c r="F35" s="141">
        <f t="shared" si="2"/>
        <v>0</v>
      </c>
      <c r="G35" s="66">
        <v>1</v>
      </c>
      <c r="H35" s="140">
        <v>0</v>
      </c>
      <c r="I35" s="140">
        <v>0</v>
      </c>
      <c r="J35" s="142">
        <f t="shared" si="3"/>
        <v>33.333333333333329</v>
      </c>
      <c r="K35" s="143">
        <v>0</v>
      </c>
      <c r="L35" s="144">
        <v>1</v>
      </c>
      <c r="M35" s="141">
        <f t="shared" si="4"/>
        <v>50</v>
      </c>
      <c r="N35" s="159">
        <v>0</v>
      </c>
      <c r="O35" s="160">
        <v>0</v>
      </c>
      <c r="P35" s="160">
        <v>0</v>
      </c>
      <c r="Q35" s="161">
        <v>0</v>
      </c>
      <c r="R35" s="162">
        <f t="shared" si="5"/>
        <v>0</v>
      </c>
      <c r="S35" s="163">
        <v>1</v>
      </c>
      <c r="T35" s="162">
        <f t="shared" si="6"/>
        <v>100</v>
      </c>
      <c r="U35" s="163">
        <v>1</v>
      </c>
      <c r="V35" s="150">
        <v>1</v>
      </c>
      <c r="W35" s="151">
        <f t="shared" si="7"/>
        <v>100</v>
      </c>
      <c r="X35" s="150">
        <v>0</v>
      </c>
      <c r="Y35" s="152">
        <f t="shared" si="8"/>
        <v>0</v>
      </c>
      <c r="Z35" s="153">
        <v>1</v>
      </c>
      <c r="AA35" s="153">
        <f t="shared" si="9"/>
        <v>100</v>
      </c>
      <c r="AB35" s="154"/>
      <c r="AC35" s="155"/>
    </row>
    <row r="36" spans="1:29" ht="18" customHeight="1" x14ac:dyDescent="0.25">
      <c r="A36" s="156" t="s">
        <v>71</v>
      </c>
      <c r="B36" s="140" t="s">
        <v>72</v>
      </c>
      <c r="C36" s="157">
        <f t="shared" si="0"/>
        <v>71.428571428571431</v>
      </c>
      <c r="D36" s="158">
        <f t="shared" si="1"/>
        <v>3</v>
      </c>
      <c r="E36" s="140">
        <v>0</v>
      </c>
      <c r="F36" s="141">
        <f t="shared" si="2"/>
        <v>0</v>
      </c>
      <c r="G36" s="66">
        <v>1</v>
      </c>
      <c r="H36" s="140">
        <v>1</v>
      </c>
      <c r="I36" s="140">
        <v>1</v>
      </c>
      <c r="J36" s="142">
        <f t="shared" si="3"/>
        <v>100</v>
      </c>
      <c r="K36" s="143">
        <v>1</v>
      </c>
      <c r="L36" s="144">
        <v>1</v>
      </c>
      <c r="M36" s="141">
        <f t="shared" si="4"/>
        <v>100</v>
      </c>
      <c r="N36" s="159">
        <v>0</v>
      </c>
      <c r="O36" s="160">
        <v>1</v>
      </c>
      <c r="P36" s="160">
        <v>1</v>
      </c>
      <c r="Q36" s="161">
        <v>0</v>
      </c>
      <c r="R36" s="162">
        <f t="shared" si="5"/>
        <v>50</v>
      </c>
      <c r="S36" s="163">
        <v>1</v>
      </c>
      <c r="T36" s="162">
        <f t="shared" si="6"/>
        <v>100</v>
      </c>
      <c r="U36" s="163">
        <v>1</v>
      </c>
      <c r="V36" s="150">
        <v>1</v>
      </c>
      <c r="W36" s="151">
        <f t="shared" si="7"/>
        <v>100</v>
      </c>
      <c r="X36" s="150">
        <v>0</v>
      </c>
      <c r="Y36" s="152">
        <f t="shared" si="8"/>
        <v>0</v>
      </c>
      <c r="Z36" s="153">
        <v>1</v>
      </c>
      <c r="AA36" s="153">
        <f t="shared" si="9"/>
        <v>100</v>
      </c>
      <c r="AB36" s="154"/>
      <c r="AC36" s="155"/>
    </row>
    <row r="37" spans="1:29" ht="18" customHeight="1" x14ac:dyDescent="0.25">
      <c r="A37" s="156" t="s">
        <v>73</v>
      </c>
      <c r="B37" s="140" t="s">
        <v>74</v>
      </c>
      <c r="C37" s="157">
        <f t="shared" si="0"/>
        <v>15.476190476190476</v>
      </c>
      <c r="D37" s="158">
        <f t="shared" si="1"/>
        <v>51</v>
      </c>
      <c r="E37" s="140">
        <v>0</v>
      </c>
      <c r="F37" s="141">
        <f t="shared" si="2"/>
        <v>0</v>
      </c>
      <c r="G37" s="66">
        <v>1</v>
      </c>
      <c r="H37" s="140">
        <v>0</v>
      </c>
      <c r="I37" s="140">
        <v>0</v>
      </c>
      <c r="J37" s="142">
        <f t="shared" si="3"/>
        <v>33.333333333333329</v>
      </c>
      <c r="K37" s="143">
        <v>0</v>
      </c>
      <c r="L37" s="144">
        <v>0</v>
      </c>
      <c r="M37" s="141">
        <f t="shared" si="4"/>
        <v>0</v>
      </c>
      <c r="N37" s="159">
        <v>0</v>
      </c>
      <c r="O37" s="160">
        <v>0</v>
      </c>
      <c r="P37" s="160">
        <v>0</v>
      </c>
      <c r="Q37" s="161">
        <v>0</v>
      </c>
      <c r="R37" s="162">
        <f t="shared" si="5"/>
        <v>0</v>
      </c>
      <c r="S37" s="163">
        <v>0</v>
      </c>
      <c r="T37" s="162">
        <f t="shared" si="6"/>
        <v>0</v>
      </c>
      <c r="U37" s="163">
        <v>0.5</v>
      </c>
      <c r="V37" s="150">
        <v>0</v>
      </c>
      <c r="W37" s="151">
        <f t="shared" si="7"/>
        <v>25</v>
      </c>
      <c r="X37" s="150">
        <v>0</v>
      </c>
      <c r="Y37" s="152">
        <f t="shared" si="8"/>
        <v>0</v>
      </c>
      <c r="Z37" s="153">
        <v>1</v>
      </c>
      <c r="AA37" s="153">
        <f t="shared" si="9"/>
        <v>100</v>
      </c>
      <c r="AB37" s="154"/>
      <c r="AC37" s="155"/>
    </row>
    <row r="38" spans="1:29" ht="18" customHeight="1" x14ac:dyDescent="0.25">
      <c r="A38" s="156" t="s">
        <v>75</v>
      </c>
      <c r="B38" s="140" t="s">
        <v>76</v>
      </c>
      <c r="C38" s="157">
        <f t="shared" si="0"/>
        <v>26.190476190476186</v>
      </c>
      <c r="D38" s="158">
        <f t="shared" si="1"/>
        <v>39</v>
      </c>
      <c r="E38" s="140">
        <v>0</v>
      </c>
      <c r="F38" s="141">
        <f t="shared" si="2"/>
        <v>0</v>
      </c>
      <c r="G38" s="66">
        <v>1</v>
      </c>
      <c r="H38" s="140">
        <v>0</v>
      </c>
      <c r="I38" s="140">
        <v>0</v>
      </c>
      <c r="J38" s="142">
        <f t="shared" si="3"/>
        <v>33.333333333333329</v>
      </c>
      <c r="K38" s="143">
        <v>0</v>
      </c>
      <c r="L38" s="144">
        <v>0</v>
      </c>
      <c r="M38" s="141">
        <f t="shared" si="4"/>
        <v>0</v>
      </c>
      <c r="N38" s="159">
        <v>0</v>
      </c>
      <c r="O38" s="160">
        <v>0</v>
      </c>
      <c r="P38" s="160">
        <v>0</v>
      </c>
      <c r="Q38" s="161">
        <v>0</v>
      </c>
      <c r="R38" s="162">
        <f t="shared" si="5"/>
        <v>0</v>
      </c>
      <c r="S38" s="163">
        <v>1</v>
      </c>
      <c r="T38" s="162">
        <f t="shared" si="6"/>
        <v>100</v>
      </c>
      <c r="U38" s="163">
        <v>0</v>
      </c>
      <c r="V38" s="150">
        <v>0</v>
      </c>
      <c r="W38" s="151">
        <f t="shared" si="7"/>
        <v>0</v>
      </c>
      <c r="X38" s="150">
        <v>0</v>
      </c>
      <c r="Y38" s="152">
        <f t="shared" si="8"/>
        <v>0</v>
      </c>
      <c r="Z38" s="153">
        <v>1</v>
      </c>
      <c r="AA38" s="153">
        <f t="shared" si="9"/>
        <v>100</v>
      </c>
      <c r="AB38" s="154"/>
      <c r="AC38" s="155"/>
    </row>
    <row r="39" spans="1:29" ht="18" customHeight="1" x14ac:dyDescent="0.25">
      <c r="A39" s="156" t="s">
        <v>77</v>
      </c>
      <c r="B39" s="140" t="s">
        <v>78</v>
      </c>
      <c r="C39" s="157">
        <f t="shared" si="0"/>
        <v>33.333333333333329</v>
      </c>
      <c r="D39" s="158">
        <f t="shared" si="1"/>
        <v>27</v>
      </c>
      <c r="E39" s="140">
        <v>0</v>
      </c>
      <c r="F39" s="141">
        <f t="shared" si="2"/>
        <v>0</v>
      </c>
      <c r="G39" s="66">
        <v>1</v>
      </c>
      <c r="H39" s="140">
        <v>0</v>
      </c>
      <c r="I39" s="140">
        <v>0</v>
      </c>
      <c r="J39" s="142">
        <f t="shared" si="3"/>
        <v>33.333333333333329</v>
      </c>
      <c r="K39" s="143">
        <v>0</v>
      </c>
      <c r="L39" s="144">
        <v>0</v>
      </c>
      <c r="M39" s="141">
        <f t="shared" si="4"/>
        <v>0</v>
      </c>
      <c r="N39" s="159">
        <v>0</v>
      </c>
      <c r="O39" s="160">
        <v>0</v>
      </c>
      <c r="P39" s="160">
        <v>0</v>
      </c>
      <c r="Q39" s="161">
        <v>0</v>
      </c>
      <c r="R39" s="162">
        <f t="shared" si="5"/>
        <v>0</v>
      </c>
      <c r="S39" s="163">
        <v>1</v>
      </c>
      <c r="T39" s="162">
        <f t="shared" si="6"/>
        <v>100</v>
      </c>
      <c r="U39" s="163">
        <v>1</v>
      </c>
      <c r="V39" s="150">
        <v>0</v>
      </c>
      <c r="W39" s="151">
        <f t="shared" si="7"/>
        <v>50</v>
      </c>
      <c r="X39" s="150">
        <v>0</v>
      </c>
      <c r="Y39" s="152">
        <f t="shared" si="8"/>
        <v>0</v>
      </c>
      <c r="Z39" s="153">
        <v>1</v>
      </c>
      <c r="AA39" s="153">
        <f t="shared" si="9"/>
        <v>100</v>
      </c>
      <c r="AB39" s="154"/>
      <c r="AC39" s="155"/>
    </row>
    <row r="40" spans="1:29" ht="18" customHeight="1" x14ac:dyDescent="0.25">
      <c r="A40" s="156" t="s">
        <v>79</v>
      </c>
      <c r="B40" s="140" t="s">
        <v>80</v>
      </c>
      <c r="C40" s="157">
        <f t="shared" si="0"/>
        <v>33.333333333333329</v>
      </c>
      <c r="D40" s="158">
        <f t="shared" si="1"/>
        <v>27</v>
      </c>
      <c r="E40" s="165">
        <v>0.5</v>
      </c>
      <c r="F40" s="141">
        <f t="shared" si="2"/>
        <v>50</v>
      </c>
      <c r="G40" s="66">
        <v>1</v>
      </c>
      <c r="H40" s="140">
        <v>0</v>
      </c>
      <c r="I40" s="140">
        <v>0</v>
      </c>
      <c r="J40" s="142">
        <f t="shared" si="3"/>
        <v>33.333333333333329</v>
      </c>
      <c r="K40" s="143">
        <v>0</v>
      </c>
      <c r="L40" s="144">
        <v>0</v>
      </c>
      <c r="M40" s="141">
        <f t="shared" si="4"/>
        <v>0</v>
      </c>
      <c r="N40" s="159">
        <v>0</v>
      </c>
      <c r="O40" s="160">
        <v>0</v>
      </c>
      <c r="P40" s="160">
        <v>0</v>
      </c>
      <c r="Q40" s="161">
        <v>0</v>
      </c>
      <c r="R40" s="162">
        <f t="shared" si="5"/>
        <v>0</v>
      </c>
      <c r="S40" s="163">
        <v>1</v>
      </c>
      <c r="T40" s="162">
        <f t="shared" si="6"/>
        <v>100</v>
      </c>
      <c r="U40" s="163">
        <v>0.5</v>
      </c>
      <c r="V40" s="150">
        <v>0</v>
      </c>
      <c r="W40" s="151">
        <f t="shared" si="7"/>
        <v>25</v>
      </c>
      <c r="X40" s="150">
        <v>0</v>
      </c>
      <c r="Y40" s="152">
        <f t="shared" si="8"/>
        <v>0</v>
      </c>
      <c r="Z40" s="153">
        <v>1</v>
      </c>
      <c r="AA40" s="153">
        <f t="shared" si="9"/>
        <v>100</v>
      </c>
      <c r="AB40" s="154"/>
      <c r="AC40" s="155"/>
    </row>
    <row r="41" spans="1:29" ht="18" customHeight="1" x14ac:dyDescent="0.25">
      <c r="A41" s="156" t="s">
        <v>81</v>
      </c>
      <c r="B41" s="140" t="s">
        <v>82</v>
      </c>
      <c r="C41" s="157">
        <f t="shared" si="0"/>
        <v>92.857142857142861</v>
      </c>
      <c r="D41" s="158">
        <f t="shared" si="1"/>
        <v>1</v>
      </c>
      <c r="E41" s="140">
        <v>0</v>
      </c>
      <c r="F41" s="141">
        <f t="shared" si="2"/>
        <v>0</v>
      </c>
      <c r="G41" s="66">
        <v>1</v>
      </c>
      <c r="H41" s="140">
        <v>1</v>
      </c>
      <c r="I41" s="140">
        <v>1</v>
      </c>
      <c r="J41" s="142">
        <f t="shared" si="3"/>
        <v>100</v>
      </c>
      <c r="K41" s="166">
        <v>1</v>
      </c>
      <c r="L41" s="144">
        <v>1</v>
      </c>
      <c r="M41" s="141">
        <f t="shared" si="4"/>
        <v>100</v>
      </c>
      <c r="N41" s="159">
        <v>1</v>
      </c>
      <c r="O41" s="160">
        <v>1</v>
      </c>
      <c r="P41" s="160">
        <v>1</v>
      </c>
      <c r="Q41" s="160">
        <v>1</v>
      </c>
      <c r="R41" s="162">
        <f t="shared" si="5"/>
        <v>100</v>
      </c>
      <c r="S41" s="163">
        <v>1</v>
      </c>
      <c r="T41" s="162">
        <f t="shared" si="6"/>
        <v>100</v>
      </c>
      <c r="U41" s="163">
        <v>1</v>
      </c>
      <c r="V41" s="150">
        <v>1</v>
      </c>
      <c r="W41" s="151">
        <f t="shared" si="7"/>
        <v>100</v>
      </c>
      <c r="X41" s="150">
        <v>1</v>
      </c>
      <c r="Y41" s="152">
        <f t="shared" si="8"/>
        <v>100</v>
      </c>
      <c r="Z41" s="153">
        <v>1</v>
      </c>
      <c r="AA41" s="153">
        <f t="shared" si="9"/>
        <v>100</v>
      </c>
      <c r="AB41" s="154"/>
      <c r="AC41" s="155"/>
    </row>
    <row r="42" spans="1:29" ht="18" customHeight="1" x14ac:dyDescent="0.25">
      <c r="A42" s="156" t="s">
        <v>83</v>
      </c>
      <c r="B42" s="140" t="s">
        <v>84</v>
      </c>
      <c r="C42" s="157">
        <f t="shared" si="0"/>
        <v>29.761904761904759</v>
      </c>
      <c r="D42" s="158">
        <f t="shared" si="1"/>
        <v>30</v>
      </c>
      <c r="E42" s="140">
        <v>0</v>
      </c>
      <c r="F42" s="141">
        <f t="shared" si="2"/>
        <v>0</v>
      </c>
      <c r="G42" s="66">
        <v>1</v>
      </c>
      <c r="H42" s="140">
        <v>0</v>
      </c>
      <c r="I42" s="140">
        <v>0</v>
      </c>
      <c r="J42" s="142">
        <f t="shared" si="3"/>
        <v>33.333333333333329</v>
      </c>
      <c r="K42" s="143">
        <v>0</v>
      </c>
      <c r="L42" s="144">
        <v>0</v>
      </c>
      <c r="M42" s="141">
        <f t="shared" si="4"/>
        <v>0</v>
      </c>
      <c r="N42" s="159">
        <v>0</v>
      </c>
      <c r="O42" s="160">
        <v>0</v>
      </c>
      <c r="P42" s="160">
        <v>0</v>
      </c>
      <c r="Q42" s="161">
        <v>0</v>
      </c>
      <c r="R42" s="162">
        <f t="shared" si="5"/>
        <v>0</v>
      </c>
      <c r="S42" s="163">
        <v>1</v>
      </c>
      <c r="T42" s="162">
        <f t="shared" si="6"/>
        <v>100</v>
      </c>
      <c r="U42" s="163">
        <v>0.5</v>
      </c>
      <c r="V42" s="150">
        <v>0</v>
      </c>
      <c r="W42" s="151">
        <f t="shared" si="7"/>
        <v>25</v>
      </c>
      <c r="X42" s="150">
        <v>0</v>
      </c>
      <c r="Y42" s="152">
        <f t="shared" si="8"/>
        <v>0</v>
      </c>
      <c r="Z42" s="153">
        <v>1</v>
      </c>
      <c r="AA42" s="153">
        <f t="shared" si="9"/>
        <v>100</v>
      </c>
      <c r="AB42" s="154"/>
      <c r="AC42" s="155"/>
    </row>
    <row r="43" spans="1:29" ht="18" customHeight="1" x14ac:dyDescent="0.25">
      <c r="A43" s="156" t="s">
        <v>85</v>
      </c>
      <c r="B43" s="140" t="s">
        <v>84</v>
      </c>
      <c r="C43" s="157">
        <f t="shared" si="0"/>
        <v>67.857142857142861</v>
      </c>
      <c r="D43" s="158">
        <f t="shared" si="1"/>
        <v>5</v>
      </c>
      <c r="E43" s="140">
        <v>0</v>
      </c>
      <c r="F43" s="141">
        <f t="shared" si="2"/>
        <v>0</v>
      </c>
      <c r="G43" s="66">
        <v>1</v>
      </c>
      <c r="H43" s="140">
        <v>1</v>
      </c>
      <c r="I43" s="140">
        <v>1</v>
      </c>
      <c r="J43" s="142">
        <f t="shared" si="3"/>
        <v>100</v>
      </c>
      <c r="K43" s="143">
        <v>1</v>
      </c>
      <c r="L43" s="144">
        <v>1</v>
      </c>
      <c r="M43" s="141">
        <f t="shared" si="4"/>
        <v>100</v>
      </c>
      <c r="N43" s="159">
        <v>1</v>
      </c>
      <c r="O43" s="160">
        <v>0</v>
      </c>
      <c r="P43" s="160">
        <v>0</v>
      </c>
      <c r="Q43" s="161">
        <v>0</v>
      </c>
      <c r="R43" s="162">
        <f t="shared" si="5"/>
        <v>25</v>
      </c>
      <c r="S43" s="163">
        <v>1</v>
      </c>
      <c r="T43" s="162">
        <f t="shared" si="6"/>
        <v>100</v>
      </c>
      <c r="U43" s="163">
        <v>1</v>
      </c>
      <c r="V43" s="150">
        <v>1</v>
      </c>
      <c r="W43" s="151">
        <f t="shared" si="7"/>
        <v>100</v>
      </c>
      <c r="X43" s="150">
        <v>0</v>
      </c>
      <c r="Y43" s="152">
        <f t="shared" si="8"/>
        <v>0</v>
      </c>
      <c r="Z43" s="153">
        <v>1</v>
      </c>
      <c r="AA43" s="153">
        <f t="shared" si="9"/>
        <v>100</v>
      </c>
      <c r="AB43" s="154"/>
      <c r="AC43" s="155"/>
    </row>
    <row r="44" spans="1:29" ht="18" customHeight="1" x14ac:dyDescent="0.25">
      <c r="A44" s="156" t="s">
        <v>87</v>
      </c>
      <c r="B44" s="140" t="s">
        <v>88</v>
      </c>
      <c r="C44" s="157">
        <f t="shared" si="0"/>
        <v>57.142857142857146</v>
      </c>
      <c r="D44" s="158">
        <f t="shared" si="1"/>
        <v>12</v>
      </c>
      <c r="E44" s="140">
        <v>0</v>
      </c>
      <c r="F44" s="141">
        <f t="shared" si="2"/>
        <v>0</v>
      </c>
      <c r="G44" s="66">
        <v>1</v>
      </c>
      <c r="H44" s="165">
        <v>1</v>
      </c>
      <c r="I44" s="165">
        <v>1</v>
      </c>
      <c r="J44" s="142">
        <f t="shared" si="3"/>
        <v>100</v>
      </c>
      <c r="K44" s="143">
        <v>1</v>
      </c>
      <c r="L44" s="144">
        <v>1</v>
      </c>
      <c r="M44" s="141">
        <f t="shared" si="4"/>
        <v>100</v>
      </c>
      <c r="N44" s="159">
        <v>0</v>
      </c>
      <c r="O44" s="160">
        <v>1</v>
      </c>
      <c r="P44" s="160">
        <v>0</v>
      </c>
      <c r="Q44" s="161">
        <v>0</v>
      </c>
      <c r="R44" s="162">
        <f t="shared" si="5"/>
        <v>25</v>
      </c>
      <c r="S44" s="163">
        <v>1</v>
      </c>
      <c r="T44" s="162">
        <f t="shared" si="6"/>
        <v>100</v>
      </c>
      <c r="U44" s="163">
        <v>0.5</v>
      </c>
      <c r="V44" s="150">
        <v>0</v>
      </c>
      <c r="W44" s="151">
        <f t="shared" si="7"/>
        <v>25</v>
      </c>
      <c r="X44" s="150">
        <v>0</v>
      </c>
      <c r="Y44" s="152">
        <f t="shared" si="8"/>
        <v>0</v>
      </c>
      <c r="Z44" s="153">
        <v>1</v>
      </c>
      <c r="AA44" s="153">
        <f t="shared" si="9"/>
        <v>100</v>
      </c>
      <c r="AB44" s="154"/>
      <c r="AC44" s="155"/>
    </row>
    <row r="45" spans="1:29" ht="18" customHeight="1" x14ac:dyDescent="0.25">
      <c r="A45" s="156" t="s">
        <v>89</v>
      </c>
      <c r="B45" s="140" t="s">
        <v>90</v>
      </c>
      <c r="C45" s="157">
        <f t="shared" si="0"/>
        <v>26.190476190476186</v>
      </c>
      <c r="D45" s="158">
        <f t="shared" si="1"/>
        <v>39</v>
      </c>
      <c r="E45" s="140">
        <v>0</v>
      </c>
      <c r="F45" s="141">
        <f t="shared" si="2"/>
        <v>0</v>
      </c>
      <c r="G45" s="66">
        <v>1</v>
      </c>
      <c r="H45" s="140">
        <v>0</v>
      </c>
      <c r="I45" s="140">
        <v>0</v>
      </c>
      <c r="J45" s="142">
        <f t="shared" si="3"/>
        <v>33.333333333333329</v>
      </c>
      <c r="K45" s="143">
        <v>0</v>
      </c>
      <c r="L45" s="144">
        <v>0</v>
      </c>
      <c r="M45" s="141">
        <f t="shared" si="4"/>
        <v>0</v>
      </c>
      <c r="N45" s="159">
        <v>0</v>
      </c>
      <c r="O45" s="160">
        <v>0</v>
      </c>
      <c r="P45" s="160">
        <v>0</v>
      </c>
      <c r="Q45" s="161">
        <v>0</v>
      </c>
      <c r="R45" s="162">
        <f t="shared" si="5"/>
        <v>0</v>
      </c>
      <c r="S45" s="163">
        <v>1</v>
      </c>
      <c r="T45" s="162">
        <f t="shared" si="6"/>
        <v>100</v>
      </c>
      <c r="U45" s="163">
        <v>0</v>
      </c>
      <c r="V45" s="150">
        <v>0</v>
      </c>
      <c r="W45" s="151">
        <f t="shared" si="7"/>
        <v>0</v>
      </c>
      <c r="X45" s="150">
        <v>0</v>
      </c>
      <c r="Y45" s="152">
        <f t="shared" si="8"/>
        <v>0</v>
      </c>
      <c r="Z45" s="153">
        <v>1</v>
      </c>
      <c r="AA45" s="153">
        <f t="shared" si="9"/>
        <v>100</v>
      </c>
      <c r="AB45" s="154"/>
      <c r="AC45" s="155"/>
    </row>
    <row r="46" spans="1:29" ht="18" customHeight="1" x14ac:dyDescent="0.25">
      <c r="A46" s="156" t="s">
        <v>91</v>
      </c>
      <c r="B46" s="140" t="s">
        <v>92</v>
      </c>
      <c r="C46" s="157">
        <f t="shared" si="0"/>
        <v>29.761904761904759</v>
      </c>
      <c r="D46" s="158">
        <f t="shared" si="1"/>
        <v>30</v>
      </c>
      <c r="E46" s="140">
        <v>0</v>
      </c>
      <c r="F46" s="141">
        <f t="shared" si="2"/>
        <v>0</v>
      </c>
      <c r="G46" s="66">
        <v>1</v>
      </c>
      <c r="H46" s="140">
        <v>0</v>
      </c>
      <c r="I46" s="140">
        <v>0</v>
      </c>
      <c r="J46" s="142">
        <f t="shared" si="3"/>
        <v>33.333333333333329</v>
      </c>
      <c r="K46" s="143">
        <v>0</v>
      </c>
      <c r="L46" s="144">
        <v>0</v>
      </c>
      <c r="M46" s="141">
        <f t="shared" si="4"/>
        <v>0</v>
      </c>
      <c r="N46" s="159">
        <v>0</v>
      </c>
      <c r="O46" s="160">
        <v>0</v>
      </c>
      <c r="P46" s="160">
        <v>0</v>
      </c>
      <c r="Q46" s="161">
        <v>0</v>
      </c>
      <c r="R46" s="162">
        <f t="shared" si="5"/>
        <v>0</v>
      </c>
      <c r="S46" s="163">
        <v>1</v>
      </c>
      <c r="T46" s="162">
        <f t="shared" si="6"/>
        <v>100</v>
      </c>
      <c r="U46" s="163">
        <v>0.5</v>
      </c>
      <c r="V46" s="150">
        <v>0</v>
      </c>
      <c r="W46" s="151">
        <f t="shared" si="7"/>
        <v>25</v>
      </c>
      <c r="X46" s="150">
        <v>0</v>
      </c>
      <c r="Y46" s="152">
        <f t="shared" si="8"/>
        <v>0</v>
      </c>
      <c r="Z46" s="153">
        <v>1</v>
      </c>
      <c r="AA46" s="153">
        <f t="shared" si="9"/>
        <v>100</v>
      </c>
      <c r="AB46" s="154"/>
      <c r="AC46" s="155"/>
    </row>
    <row r="47" spans="1:29" ht="18" customHeight="1" x14ac:dyDescent="0.25">
      <c r="A47" s="156" t="s">
        <v>93</v>
      </c>
      <c r="B47" s="140" t="s">
        <v>94</v>
      </c>
      <c r="C47" s="157">
        <f t="shared" si="0"/>
        <v>26.190476190476186</v>
      </c>
      <c r="D47" s="158">
        <f t="shared" si="1"/>
        <v>39</v>
      </c>
      <c r="E47" s="140">
        <v>0</v>
      </c>
      <c r="F47" s="141">
        <f t="shared" si="2"/>
        <v>0</v>
      </c>
      <c r="G47" s="66">
        <v>1</v>
      </c>
      <c r="H47" s="140">
        <v>0</v>
      </c>
      <c r="I47" s="140">
        <v>0</v>
      </c>
      <c r="J47" s="142">
        <f t="shared" si="3"/>
        <v>33.333333333333329</v>
      </c>
      <c r="K47" s="143">
        <v>0</v>
      </c>
      <c r="L47" s="144">
        <v>0</v>
      </c>
      <c r="M47" s="141">
        <f t="shared" si="4"/>
        <v>0</v>
      </c>
      <c r="N47" s="159">
        <v>0</v>
      </c>
      <c r="O47" s="160">
        <v>0</v>
      </c>
      <c r="P47" s="160">
        <v>0</v>
      </c>
      <c r="Q47" s="161">
        <v>0</v>
      </c>
      <c r="R47" s="162">
        <f t="shared" si="5"/>
        <v>0</v>
      </c>
      <c r="S47" s="163">
        <v>1</v>
      </c>
      <c r="T47" s="162">
        <f t="shared" si="6"/>
        <v>100</v>
      </c>
      <c r="U47" s="163">
        <v>0</v>
      </c>
      <c r="V47" s="150">
        <v>0</v>
      </c>
      <c r="W47" s="151">
        <f t="shared" si="7"/>
        <v>0</v>
      </c>
      <c r="X47" s="150">
        <v>0</v>
      </c>
      <c r="Y47" s="152">
        <f t="shared" si="8"/>
        <v>0</v>
      </c>
      <c r="Z47" s="153">
        <v>1</v>
      </c>
      <c r="AA47" s="153">
        <f t="shared" si="9"/>
        <v>100</v>
      </c>
      <c r="AB47" s="154"/>
      <c r="AC47" s="155"/>
    </row>
    <row r="48" spans="1:29" ht="18" customHeight="1" x14ac:dyDescent="0.25">
      <c r="A48" s="156" t="s">
        <v>95</v>
      </c>
      <c r="B48" s="140" t="s">
        <v>96</v>
      </c>
      <c r="C48" s="157">
        <f t="shared" si="0"/>
        <v>26.190476190476186</v>
      </c>
      <c r="D48" s="158">
        <f t="shared" si="1"/>
        <v>39</v>
      </c>
      <c r="E48" s="140">
        <v>0</v>
      </c>
      <c r="F48" s="141">
        <f t="shared" si="2"/>
        <v>0</v>
      </c>
      <c r="G48" s="66">
        <v>1</v>
      </c>
      <c r="H48" s="140">
        <v>0</v>
      </c>
      <c r="I48" s="140">
        <v>0</v>
      </c>
      <c r="J48" s="142">
        <f t="shared" si="3"/>
        <v>33.333333333333329</v>
      </c>
      <c r="K48" s="143">
        <v>0</v>
      </c>
      <c r="L48" s="144">
        <v>0</v>
      </c>
      <c r="M48" s="141">
        <f t="shared" si="4"/>
        <v>0</v>
      </c>
      <c r="N48" s="159">
        <v>0</v>
      </c>
      <c r="O48" s="160">
        <v>0</v>
      </c>
      <c r="P48" s="160">
        <v>0</v>
      </c>
      <c r="Q48" s="161">
        <v>0</v>
      </c>
      <c r="R48" s="162">
        <f t="shared" si="5"/>
        <v>0</v>
      </c>
      <c r="S48" s="163">
        <v>1</v>
      </c>
      <c r="T48" s="162">
        <f t="shared" si="6"/>
        <v>100</v>
      </c>
      <c r="U48" s="163">
        <v>0</v>
      </c>
      <c r="V48" s="150">
        <v>0</v>
      </c>
      <c r="W48" s="151">
        <f t="shared" si="7"/>
        <v>0</v>
      </c>
      <c r="X48" s="150">
        <v>0</v>
      </c>
      <c r="Y48" s="152">
        <f t="shared" si="8"/>
        <v>0</v>
      </c>
      <c r="Z48" s="153">
        <v>1</v>
      </c>
      <c r="AA48" s="153">
        <f t="shared" si="9"/>
        <v>100</v>
      </c>
      <c r="AB48" s="154"/>
      <c r="AC48" s="155"/>
    </row>
    <row r="49" spans="1:29" ht="18" customHeight="1" x14ac:dyDescent="0.25">
      <c r="A49" s="156" t="s">
        <v>97</v>
      </c>
      <c r="B49" s="140" t="s">
        <v>98</v>
      </c>
      <c r="C49" s="157">
        <f t="shared" si="0"/>
        <v>29.761904761904759</v>
      </c>
      <c r="D49" s="158">
        <f t="shared" si="1"/>
        <v>30</v>
      </c>
      <c r="E49" s="140">
        <v>0</v>
      </c>
      <c r="F49" s="141">
        <f t="shared" si="2"/>
        <v>0</v>
      </c>
      <c r="G49" s="66">
        <v>1</v>
      </c>
      <c r="H49" s="140">
        <v>0</v>
      </c>
      <c r="I49" s="140">
        <v>0</v>
      </c>
      <c r="J49" s="142">
        <f t="shared" si="3"/>
        <v>33.333333333333329</v>
      </c>
      <c r="K49" s="143">
        <v>0</v>
      </c>
      <c r="L49" s="144">
        <v>0</v>
      </c>
      <c r="M49" s="141">
        <f t="shared" si="4"/>
        <v>0</v>
      </c>
      <c r="N49" s="159">
        <v>0</v>
      </c>
      <c r="O49" s="160">
        <v>0</v>
      </c>
      <c r="P49" s="160">
        <v>0</v>
      </c>
      <c r="Q49" s="161">
        <v>0</v>
      </c>
      <c r="R49" s="162">
        <f t="shared" si="5"/>
        <v>0</v>
      </c>
      <c r="S49" s="163">
        <v>1</v>
      </c>
      <c r="T49" s="162">
        <f t="shared" si="6"/>
        <v>100</v>
      </c>
      <c r="U49" s="163">
        <v>0.5</v>
      </c>
      <c r="V49" s="150">
        <v>0</v>
      </c>
      <c r="W49" s="151">
        <f t="shared" si="7"/>
        <v>25</v>
      </c>
      <c r="X49" s="150">
        <v>0</v>
      </c>
      <c r="Y49" s="152">
        <f t="shared" si="8"/>
        <v>0</v>
      </c>
      <c r="Z49" s="153">
        <v>1</v>
      </c>
      <c r="AA49" s="153">
        <f t="shared" si="9"/>
        <v>100</v>
      </c>
      <c r="AB49" s="154"/>
      <c r="AC49" s="155"/>
    </row>
    <row r="50" spans="1:29" ht="18" customHeight="1" x14ac:dyDescent="0.25">
      <c r="A50" s="156" t="s">
        <v>99</v>
      </c>
      <c r="B50" s="140" t="s">
        <v>100</v>
      </c>
      <c r="C50" s="157">
        <f t="shared" si="0"/>
        <v>50</v>
      </c>
      <c r="D50" s="158">
        <f t="shared" si="1"/>
        <v>14</v>
      </c>
      <c r="E50" s="140">
        <v>0</v>
      </c>
      <c r="F50" s="141">
        <f t="shared" si="2"/>
        <v>0</v>
      </c>
      <c r="G50" s="66">
        <v>1</v>
      </c>
      <c r="H50" s="140">
        <v>1</v>
      </c>
      <c r="I50" s="140">
        <v>1</v>
      </c>
      <c r="J50" s="142">
        <f t="shared" si="3"/>
        <v>100</v>
      </c>
      <c r="K50" s="143">
        <v>0</v>
      </c>
      <c r="L50" s="144">
        <v>1</v>
      </c>
      <c r="M50" s="141">
        <f t="shared" si="4"/>
        <v>50</v>
      </c>
      <c r="N50" s="159">
        <v>1</v>
      </c>
      <c r="O50" s="160">
        <v>0</v>
      </c>
      <c r="P50" s="160">
        <v>0</v>
      </c>
      <c r="Q50" s="161">
        <v>0</v>
      </c>
      <c r="R50" s="162">
        <f t="shared" si="5"/>
        <v>25</v>
      </c>
      <c r="S50" s="163">
        <v>1</v>
      </c>
      <c r="T50" s="162">
        <f t="shared" si="6"/>
        <v>100</v>
      </c>
      <c r="U50" s="163">
        <v>0.5</v>
      </c>
      <c r="V50" s="150">
        <v>0</v>
      </c>
      <c r="W50" s="151">
        <f t="shared" si="7"/>
        <v>25</v>
      </c>
      <c r="X50" s="150">
        <v>0</v>
      </c>
      <c r="Y50" s="152">
        <f t="shared" si="8"/>
        <v>0</v>
      </c>
      <c r="Z50" s="153">
        <v>1</v>
      </c>
      <c r="AA50" s="153">
        <f t="shared" si="9"/>
        <v>100</v>
      </c>
      <c r="AB50" s="154"/>
      <c r="AC50" s="155"/>
    </row>
    <row r="51" spans="1:29" ht="18" customHeight="1" x14ac:dyDescent="0.25">
      <c r="A51" s="156" t="s">
        <v>101</v>
      </c>
      <c r="B51" s="140" t="s">
        <v>102</v>
      </c>
      <c r="C51" s="157">
        <f t="shared" si="0"/>
        <v>41.666666666666664</v>
      </c>
      <c r="D51" s="158">
        <f t="shared" si="1"/>
        <v>20</v>
      </c>
      <c r="E51" s="140">
        <v>0</v>
      </c>
      <c r="F51" s="141">
        <f t="shared" si="2"/>
        <v>0</v>
      </c>
      <c r="G51" s="66">
        <v>1</v>
      </c>
      <c r="H51" s="140">
        <v>1</v>
      </c>
      <c r="I51" s="140">
        <v>0</v>
      </c>
      <c r="J51" s="142">
        <f t="shared" si="3"/>
        <v>66.666666666666657</v>
      </c>
      <c r="K51" s="143">
        <v>0</v>
      </c>
      <c r="L51" s="144">
        <v>0</v>
      </c>
      <c r="M51" s="141">
        <f t="shared" si="4"/>
        <v>0</v>
      </c>
      <c r="N51" s="159">
        <v>0</v>
      </c>
      <c r="O51" s="160">
        <v>0</v>
      </c>
      <c r="P51" s="160">
        <v>0</v>
      </c>
      <c r="Q51" s="161">
        <v>0</v>
      </c>
      <c r="R51" s="162">
        <f t="shared" si="5"/>
        <v>0</v>
      </c>
      <c r="S51" s="163">
        <v>1</v>
      </c>
      <c r="T51" s="162">
        <f t="shared" si="6"/>
        <v>100</v>
      </c>
      <c r="U51" s="163">
        <v>0.5</v>
      </c>
      <c r="V51" s="150">
        <v>1</v>
      </c>
      <c r="W51" s="151">
        <f t="shared" si="7"/>
        <v>75</v>
      </c>
      <c r="X51" s="150">
        <v>0</v>
      </c>
      <c r="Y51" s="152">
        <f t="shared" si="8"/>
        <v>0</v>
      </c>
      <c r="Z51" s="153">
        <v>1</v>
      </c>
      <c r="AA51" s="153">
        <f t="shared" si="9"/>
        <v>100</v>
      </c>
      <c r="AB51" s="154"/>
      <c r="AC51" s="155"/>
    </row>
    <row r="52" spans="1:29" ht="18" customHeight="1" x14ac:dyDescent="0.25">
      <c r="A52" s="156" t="s">
        <v>103</v>
      </c>
      <c r="B52" s="140" t="s">
        <v>104</v>
      </c>
      <c r="C52" s="157">
        <f t="shared" si="0"/>
        <v>71.428571428571431</v>
      </c>
      <c r="D52" s="158">
        <f t="shared" si="1"/>
        <v>3</v>
      </c>
      <c r="E52" s="140">
        <v>0</v>
      </c>
      <c r="F52" s="141">
        <f t="shared" si="2"/>
        <v>0</v>
      </c>
      <c r="G52" s="66">
        <v>1</v>
      </c>
      <c r="H52" s="140">
        <v>1</v>
      </c>
      <c r="I52" s="140">
        <v>1</v>
      </c>
      <c r="J52" s="142">
        <f t="shared" si="3"/>
        <v>100</v>
      </c>
      <c r="K52" s="143">
        <v>1</v>
      </c>
      <c r="L52" s="144">
        <v>1</v>
      </c>
      <c r="M52" s="141">
        <f t="shared" si="4"/>
        <v>100</v>
      </c>
      <c r="N52" s="159">
        <v>0</v>
      </c>
      <c r="O52" s="160">
        <v>0</v>
      </c>
      <c r="P52" s="160">
        <v>0</v>
      </c>
      <c r="Q52" s="161">
        <v>0</v>
      </c>
      <c r="R52" s="162">
        <f t="shared" si="5"/>
        <v>0</v>
      </c>
      <c r="S52" s="163">
        <v>1</v>
      </c>
      <c r="T52" s="162">
        <f t="shared" si="6"/>
        <v>100</v>
      </c>
      <c r="U52" s="163">
        <v>1</v>
      </c>
      <c r="V52" s="150">
        <v>0</v>
      </c>
      <c r="W52" s="151">
        <f t="shared" si="7"/>
        <v>50</v>
      </c>
      <c r="X52" s="150">
        <v>1</v>
      </c>
      <c r="Y52" s="152">
        <f t="shared" si="8"/>
        <v>100</v>
      </c>
      <c r="Z52" s="153">
        <v>1</v>
      </c>
      <c r="AA52" s="153">
        <f t="shared" si="9"/>
        <v>100</v>
      </c>
      <c r="AB52" s="154"/>
      <c r="AC52" s="155"/>
    </row>
    <row r="53" spans="1:29" ht="18" customHeight="1" x14ac:dyDescent="0.25">
      <c r="A53" s="156" t="s">
        <v>105</v>
      </c>
      <c r="B53" s="140" t="s">
        <v>106</v>
      </c>
      <c r="C53" s="157">
        <f t="shared" si="0"/>
        <v>29.761904761904759</v>
      </c>
      <c r="D53" s="158">
        <f t="shared" si="1"/>
        <v>30</v>
      </c>
      <c r="E53" s="140">
        <v>0</v>
      </c>
      <c r="F53" s="141">
        <f t="shared" si="2"/>
        <v>0</v>
      </c>
      <c r="G53" s="66">
        <v>1</v>
      </c>
      <c r="H53" s="140">
        <v>0</v>
      </c>
      <c r="I53" s="140">
        <v>0</v>
      </c>
      <c r="J53" s="142">
        <f t="shared" si="3"/>
        <v>33.333333333333329</v>
      </c>
      <c r="K53" s="143">
        <v>0</v>
      </c>
      <c r="L53" s="144">
        <v>0</v>
      </c>
      <c r="M53" s="141">
        <f t="shared" si="4"/>
        <v>0</v>
      </c>
      <c r="N53" s="159">
        <v>0</v>
      </c>
      <c r="O53" s="160">
        <v>0</v>
      </c>
      <c r="P53" s="160">
        <v>0</v>
      </c>
      <c r="Q53" s="161">
        <v>0</v>
      </c>
      <c r="R53" s="162">
        <f t="shared" si="5"/>
        <v>0</v>
      </c>
      <c r="S53" s="163">
        <v>1</v>
      </c>
      <c r="T53" s="162">
        <f t="shared" si="6"/>
        <v>100</v>
      </c>
      <c r="U53" s="163">
        <v>0.5</v>
      </c>
      <c r="V53" s="150">
        <v>0</v>
      </c>
      <c r="W53" s="151">
        <f t="shared" si="7"/>
        <v>25</v>
      </c>
      <c r="X53" s="150">
        <v>0</v>
      </c>
      <c r="Y53" s="152">
        <f t="shared" si="8"/>
        <v>0</v>
      </c>
      <c r="Z53" s="153">
        <v>1</v>
      </c>
      <c r="AA53" s="153">
        <f t="shared" si="9"/>
        <v>100</v>
      </c>
      <c r="AB53" s="154"/>
      <c r="AC53" s="155"/>
    </row>
    <row r="54" spans="1:29" ht="18" customHeight="1" x14ac:dyDescent="0.25">
      <c r="A54" s="156" t="s">
        <v>107</v>
      </c>
      <c r="B54" s="140" t="s">
        <v>108</v>
      </c>
      <c r="C54" s="157">
        <f t="shared" si="0"/>
        <v>29.761904761904759</v>
      </c>
      <c r="D54" s="158">
        <f t="shared" si="1"/>
        <v>30</v>
      </c>
      <c r="E54" s="140">
        <v>0</v>
      </c>
      <c r="F54" s="141">
        <f t="shared" si="2"/>
        <v>0</v>
      </c>
      <c r="G54" s="66">
        <v>1</v>
      </c>
      <c r="H54" s="140">
        <v>0</v>
      </c>
      <c r="I54" s="140">
        <v>0</v>
      </c>
      <c r="J54" s="142">
        <f t="shared" si="3"/>
        <v>33.333333333333329</v>
      </c>
      <c r="K54" s="143">
        <v>0</v>
      </c>
      <c r="L54" s="144">
        <v>0</v>
      </c>
      <c r="M54" s="141">
        <f t="shared" si="4"/>
        <v>0</v>
      </c>
      <c r="N54" s="159">
        <v>0</v>
      </c>
      <c r="O54" s="160">
        <v>0</v>
      </c>
      <c r="P54" s="160">
        <v>0</v>
      </c>
      <c r="Q54" s="161">
        <v>0</v>
      </c>
      <c r="R54" s="162">
        <f t="shared" si="5"/>
        <v>0</v>
      </c>
      <c r="S54" s="163">
        <v>1</v>
      </c>
      <c r="T54" s="162">
        <f t="shared" si="6"/>
        <v>100</v>
      </c>
      <c r="U54" s="163">
        <v>0.5</v>
      </c>
      <c r="V54" s="150">
        <v>0</v>
      </c>
      <c r="W54" s="151">
        <f t="shared" si="7"/>
        <v>25</v>
      </c>
      <c r="X54" s="150">
        <v>0</v>
      </c>
      <c r="Y54" s="152">
        <f t="shared" si="8"/>
        <v>0</v>
      </c>
      <c r="Z54" s="153">
        <v>1</v>
      </c>
      <c r="AA54" s="153">
        <f t="shared" si="9"/>
        <v>100</v>
      </c>
      <c r="AB54" s="154"/>
      <c r="AC54" s="155"/>
    </row>
    <row r="55" spans="1:29" ht="18" customHeight="1" x14ac:dyDescent="0.25">
      <c r="A55" s="169" t="s">
        <v>109</v>
      </c>
      <c r="B55" s="170" t="s">
        <v>110</v>
      </c>
      <c r="C55" s="171">
        <f t="shared" si="0"/>
        <v>26.190476190476186</v>
      </c>
      <c r="D55" s="172">
        <f t="shared" si="1"/>
        <v>39</v>
      </c>
      <c r="E55" s="140">
        <v>0</v>
      </c>
      <c r="F55" s="141">
        <f t="shared" si="2"/>
        <v>0</v>
      </c>
      <c r="G55" s="66">
        <v>1</v>
      </c>
      <c r="H55" s="140">
        <v>0</v>
      </c>
      <c r="I55" s="140">
        <v>0</v>
      </c>
      <c r="J55" s="142">
        <f t="shared" si="3"/>
        <v>33.333333333333329</v>
      </c>
      <c r="K55" s="143">
        <v>0</v>
      </c>
      <c r="L55" s="144">
        <v>0</v>
      </c>
      <c r="M55" s="173">
        <f t="shared" si="4"/>
        <v>0</v>
      </c>
      <c r="N55" s="159">
        <v>0</v>
      </c>
      <c r="O55" s="160">
        <v>0</v>
      </c>
      <c r="P55" s="160">
        <v>0</v>
      </c>
      <c r="Q55" s="161">
        <v>0</v>
      </c>
      <c r="R55" s="162">
        <f t="shared" si="5"/>
        <v>0</v>
      </c>
      <c r="S55" s="163">
        <v>1</v>
      </c>
      <c r="T55" s="162">
        <f t="shared" si="6"/>
        <v>100</v>
      </c>
      <c r="U55" s="163">
        <v>0</v>
      </c>
      <c r="V55" s="150">
        <v>0</v>
      </c>
      <c r="W55" s="151">
        <f t="shared" si="7"/>
        <v>0</v>
      </c>
      <c r="X55" s="150">
        <v>0</v>
      </c>
      <c r="Y55" s="152">
        <f t="shared" si="8"/>
        <v>0</v>
      </c>
      <c r="Z55" s="153">
        <v>1</v>
      </c>
      <c r="AA55" s="153">
        <f t="shared" si="9"/>
        <v>100</v>
      </c>
      <c r="AB55" s="154"/>
      <c r="AC55" s="155"/>
    </row>
    <row r="56" spans="1:29" ht="15.75" customHeight="1" x14ac:dyDescent="0.25">
      <c r="A56" s="174"/>
      <c r="B56" s="155"/>
      <c r="C56" s="175"/>
      <c r="D56" s="176"/>
      <c r="E56" s="177" t="s">
        <v>171</v>
      </c>
      <c r="F56" s="178"/>
      <c r="G56" s="179" t="s">
        <v>136</v>
      </c>
      <c r="H56" s="180" t="s">
        <v>136</v>
      </c>
      <c r="I56" s="181" t="s">
        <v>136</v>
      </c>
      <c r="J56" s="182"/>
      <c r="K56" s="183" t="s">
        <v>136</v>
      </c>
      <c r="L56" s="184" t="s">
        <v>136</v>
      </c>
      <c r="M56" s="182"/>
      <c r="N56" s="185" t="s">
        <v>136</v>
      </c>
      <c r="O56" s="186" t="s">
        <v>136</v>
      </c>
      <c r="P56" s="186" t="s">
        <v>136</v>
      </c>
      <c r="Q56" s="181" t="s">
        <v>136</v>
      </c>
      <c r="R56" s="187"/>
      <c r="S56" s="188" t="s">
        <v>172</v>
      </c>
      <c r="T56" s="189" t="s">
        <v>173</v>
      </c>
      <c r="U56" s="190" t="s">
        <v>136</v>
      </c>
      <c r="V56" s="180" t="s">
        <v>136</v>
      </c>
      <c r="W56" s="182"/>
      <c r="X56" s="191" t="s">
        <v>136</v>
      </c>
      <c r="Y56" s="192" t="s">
        <v>173</v>
      </c>
      <c r="Z56" s="193" t="s">
        <v>136</v>
      </c>
      <c r="AA56" s="91"/>
      <c r="AB56" s="154"/>
      <c r="AC56" s="155"/>
    </row>
    <row r="57" spans="1:29" ht="33.75" customHeight="1" x14ac:dyDescent="0.2">
      <c r="A57" s="103" t="s">
        <v>137</v>
      </c>
      <c r="B57" s="194" t="s">
        <v>112</v>
      </c>
      <c r="C57" s="195">
        <f>MAX(C4:C55)</f>
        <v>92.857142857142861</v>
      </c>
      <c r="D57" s="196" t="s">
        <v>112</v>
      </c>
      <c r="E57" s="197">
        <f t="shared" ref="E57:S57" si="10">MAX(E4:E55)</f>
        <v>1</v>
      </c>
      <c r="F57" s="198">
        <f t="shared" si="10"/>
        <v>100</v>
      </c>
      <c r="G57" s="199">
        <f t="shared" si="10"/>
        <v>1</v>
      </c>
      <c r="H57" s="197">
        <f t="shared" si="10"/>
        <v>1</v>
      </c>
      <c r="I57" s="197">
        <f t="shared" si="10"/>
        <v>1</v>
      </c>
      <c r="J57" s="200">
        <f t="shared" si="10"/>
        <v>100</v>
      </c>
      <c r="K57" s="201">
        <f t="shared" si="10"/>
        <v>1</v>
      </c>
      <c r="L57" s="202">
        <f t="shared" si="10"/>
        <v>1</v>
      </c>
      <c r="M57" s="203">
        <f t="shared" si="10"/>
        <v>100</v>
      </c>
      <c r="N57" s="199">
        <f t="shared" si="10"/>
        <v>1</v>
      </c>
      <c r="O57" s="197">
        <f t="shared" si="10"/>
        <v>1</v>
      </c>
      <c r="P57" s="197">
        <f t="shared" si="10"/>
        <v>1</v>
      </c>
      <c r="Q57" s="197">
        <f t="shared" si="10"/>
        <v>1</v>
      </c>
      <c r="R57" s="197">
        <f t="shared" si="10"/>
        <v>100</v>
      </c>
      <c r="S57" s="202">
        <f t="shared" si="10"/>
        <v>1</v>
      </c>
      <c r="T57" s="204">
        <f>MAX(T4:T56)</f>
        <v>100</v>
      </c>
      <c r="U57" s="199">
        <f>MAX(U4:U55)</f>
        <v>1</v>
      </c>
      <c r="V57" s="197">
        <f>MAX(V4:V56)</f>
        <v>1</v>
      </c>
      <c r="W57" s="204">
        <f>MAX(W4:W55)</f>
        <v>100</v>
      </c>
      <c r="X57" s="199">
        <f>MAX(X4:X56)</f>
        <v>1</v>
      </c>
      <c r="Y57" s="205">
        <f>MAX(Y4:Y55)</f>
        <v>100</v>
      </c>
      <c r="Z57" s="206">
        <v>1</v>
      </c>
      <c r="AA57" s="206">
        <v>100</v>
      </c>
    </row>
    <row r="58" spans="1:29" ht="33.75" customHeight="1" x14ac:dyDescent="0.2">
      <c r="A58" s="116" t="s">
        <v>138</v>
      </c>
      <c r="B58" s="207" t="s">
        <v>112</v>
      </c>
      <c r="C58" s="208">
        <f>MIN(C4:C55)</f>
        <v>7.1428571428571432</v>
      </c>
      <c r="D58" s="209" t="s">
        <v>112</v>
      </c>
      <c r="E58" s="210">
        <f t="shared" ref="E58:Y58" si="11">MIN(E4:E55)</f>
        <v>0</v>
      </c>
      <c r="F58" s="211">
        <f t="shared" si="11"/>
        <v>0</v>
      </c>
      <c r="G58" s="212">
        <f t="shared" si="11"/>
        <v>0</v>
      </c>
      <c r="H58" s="213">
        <f t="shared" si="11"/>
        <v>0</v>
      </c>
      <c r="I58" s="213">
        <f t="shared" si="11"/>
        <v>0</v>
      </c>
      <c r="J58" s="214">
        <f t="shared" si="11"/>
        <v>0</v>
      </c>
      <c r="K58" s="215">
        <f t="shared" si="11"/>
        <v>0</v>
      </c>
      <c r="L58" s="216">
        <f t="shared" si="11"/>
        <v>0</v>
      </c>
      <c r="M58" s="217">
        <f t="shared" si="11"/>
        <v>0</v>
      </c>
      <c r="N58" s="212">
        <f t="shared" si="11"/>
        <v>0</v>
      </c>
      <c r="O58" s="213">
        <f t="shared" si="11"/>
        <v>0</v>
      </c>
      <c r="P58" s="213">
        <f t="shared" si="11"/>
        <v>0</v>
      </c>
      <c r="Q58" s="213">
        <f t="shared" si="11"/>
        <v>0</v>
      </c>
      <c r="R58" s="213">
        <f t="shared" si="11"/>
        <v>0</v>
      </c>
      <c r="S58" s="216">
        <f t="shared" si="11"/>
        <v>0</v>
      </c>
      <c r="T58" s="218">
        <f t="shared" si="11"/>
        <v>0</v>
      </c>
      <c r="U58" s="212">
        <f t="shared" si="11"/>
        <v>0</v>
      </c>
      <c r="V58" s="213">
        <f t="shared" si="11"/>
        <v>0</v>
      </c>
      <c r="W58" s="218">
        <f t="shared" si="11"/>
        <v>0</v>
      </c>
      <c r="X58" s="212">
        <f t="shared" si="11"/>
        <v>0</v>
      </c>
      <c r="Y58" s="219">
        <f t="shared" si="11"/>
        <v>0</v>
      </c>
      <c r="Z58" s="206">
        <v>0</v>
      </c>
      <c r="AA58" s="206">
        <v>0</v>
      </c>
    </row>
  </sheetData>
  <mergeCells count="35">
    <mergeCell ref="Y2:Y3"/>
    <mergeCell ref="Z2:Z3"/>
    <mergeCell ref="AA2:AA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J2:J3"/>
    <mergeCell ref="K2:K3"/>
    <mergeCell ref="L2:L3"/>
    <mergeCell ref="A1:A3"/>
    <mergeCell ref="B1:B3"/>
    <mergeCell ref="C1:C3"/>
    <mergeCell ref="D1:D3"/>
    <mergeCell ref="E1:F1"/>
    <mergeCell ref="G1:J1"/>
    <mergeCell ref="K1:M1"/>
    <mergeCell ref="E2:E3"/>
    <mergeCell ref="F2:F3"/>
    <mergeCell ref="G2:G3"/>
    <mergeCell ref="H2:H3"/>
    <mergeCell ref="I2:I3"/>
    <mergeCell ref="N1:R1"/>
    <mergeCell ref="S1:T1"/>
    <mergeCell ref="U1:W1"/>
    <mergeCell ref="X1:Y1"/>
    <mergeCell ref="Z1:AA1"/>
  </mergeCells>
  <hyperlinks>
    <hyperlink ref="E56" r:id="rId1" xr:uid="{00000000-0004-0000-0200-000000000000}"/>
    <hyperlink ref="G56" r:id="rId2" xr:uid="{00000000-0004-0000-0200-000001000000}"/>
    <hyperlink ref="H56" r:id="rId3" xr:uid="{00000000-0004-0000-0200-000002000000}"/>
    <hyperlink ref="I56" r:id="rId4" xr:uid="{00000000-0004-0000-0200-000003000000}"/>
    <hyperlink ref="K56" r:id="rId5" xr:uid="{00000000-0004-0000-0200-000004000000}"/>
    <hyperlink ref="L56" r:id="rId6" xr:uid="{00000000-0004-0000-0200-000005000000}"/>
    <hyperlink ref="N56" r:id="rId7" xr:uid="{00000000-0004-0000-0200-000006000000}"/>
    <hyperlink ref="O56" r:id="rId8" xr:uid="{00000000-0004-0000-0200-000007000000}"/>
    <hyperlink ref="P56" r:id="rId9" xr:uid="{00000000-0004-0000-0200-000008000000}"/>
    <hyperlink ref="Q56" r:id="rId10" xr:uid="{00000000-0004-0000-0200-000009000000}"/>
    <hyperlink ref="S56" r:id="rId11" xr:uid="{00000000-0004-0000-0200-00000A000000}"/>
    <hyperlink ref="T56" r:id="rId12" xr:uid="{00000000-0004-0000-0200-00000B000000}"/>
    <hyperlink ref="U56" r:id="rId13" xr:uid="{00000000-0004-0000-0200-00000C000000}"/>
    <hyperlink ref="V56" r:id="rId14" xr:uid="{00000000-0004-0000-0200-00000D000000}"/>
    <hyperlink ref="X56" r:id="rId15" xr:uid="{00000000-0004-0000-0200-00000E000000}"/>
    <hyperlink ref="Y56" r:id="rId16" xr:uid="{00000000-0004-0000-0200-00000F000000}"/>
    <hyperlink ref="Z56" r:id="rId17" location="update" xr:uid="{00000000-0004-0000-0200-000010000000}"/>
  </hyperlinks>
  <pageMargins left="0.7" right="0.7" top="0.75" bottom="0.75" header="0" footer="0"/>
  <pageSetup orientation="portrait"/>
  <legacyDrawing r:id="rId1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01"/>
  <sheetViews>
    <sheetView workbookViewId="0">
      <pane xSplit="1" topLeftCell="B1" activePane="topRight" state="frozen"/>
      <selection pane="topRight" activeCell="E19" sqref="E19"/>
    </sheetView>
  </sheetViews>
  <sheetFormatPr defaultColWidth="12.5703125" defaultRowHeight="15" customHeight="1" x14ac:dyDescent="0.2"/>
  <cols>
    <col min="1" max="1" width="21.85546875" customWidth="1"/>
    <col min="2" max="2" width="8.42578125" customWidth="1"/>
    <col min="3" max="3" width="12.28515625" customWidth="1"/>
    <col min="4" max="4" width="14.5703125" customWidth="1"/>
    <col min="5" max="5" width="14.28515625" customWidth="1"/>
    <col min="6" max="6" width="14.85546875" customWidth="1"/>
    <col min="7" max="7" width="12.140625" customWidth="1"/>
    <col min="8" max="8" width="12" customWidth="1"/>
    <col min="9" max="9" width="22" customWidth="1"/>
    <col min="10" max="10" width="14.7109375" customWidth="1"/>
    <col min="11" max="11" width="15.85546875" customWidth="1"/>
    <col min="12" max="13" width="19.140625" customWidth="1"/>
    <col min="14" max="14" width="14.85546875" customWidth="1"/>
    <col min="15" max="15" width="16.5703125" customWidth="1"/>
    <col min="16" max="19" width="13.42578125" hidden="1" customWidth="1"/>
  </cols>
  <sheetData>
    <row r="1" spans="1:19" ht="15.75" x14ac:dyDescent="0.2">
      <c r="A1" s="352" t="s">
        <v>0</v>
      </c>
      <c r="B1" s="353" t="s">
        <v>1</v>
      </c>
      <c r="C1" s="353" t="s">
        <v>6</v>
      </c>
      <c r="D1" s="355" t="s">
        <v>174</v>
      </c>
      <c r="E1" s="358" t="s">
        <v>175</v>
      </c>
      <c r="F1" s="324"/>
      <c r="G1" s="350" t="s">
        <v>176</v>
      </c>
      <c r="H1" s="322"/>
      <c r="I1" s="320"/>
      <c r="J1" s="351" t="s">
        <v>177</v>
      </c>
      <c r="K1" s="297"/>
      <c r="L1" s="331" t="s">
        <v>178</v>
      </c>
      <c r="M1" s="320"/>
      <c r="N1" s="332" t="s">
        <v>179</v>
      </c>
      <c r="O1" s="324"/>
      <c r="P1" s="220"/>
      <c r="Q1" s="221"/>
      <c r="R1" s="221"/>
      <c r="S1" s="221"/>
    </row>
    <row r="2" spans="1:19" ht="10.5" customHeight="1" x14ac:dyDescent="0.2">
      <c r="A2" s="308"/>
      <c r="B2" s="354"/>
      <c r="C2" s="354"/>
      <c r="D2" s="356"/>
      <c r="E2" s="333" t="s">
        <v>180</v>
      </c>
      <c r="F2" s="336" t="s">
        <v>181</v>
      </c>
      <c r="G2" s="339" t="s">
        <v>182</v>
      </c>
      <c r="H2" s="342" t="s">
        <v>183</v>
      </c>
      <c r="I2" s="344" t="s">
        <v>184</v>
      </c>
      <c r="J2" s="333" t="s">
        <v>185</v>
      </c>
      <c r="K2" s="336" t="s">
        <v>186</v>
      </c>
      <c r="L2" s="339" t="s">
        <v>187</v>
      </c>
      <c r="M2" s="346" t="s">
        <v>188</v>
      </c>
      <c r="N2" s="333" t="s">
        <v>189</v>
      </c>
      <c r="O2" s="347" t="s">
        <v>190</v>
      </c>
      <c r="P2" s="222"/>
      <c r="Q2" s="221"/>
      <c r="R2" s="221"/>
      <c r="S2" s="221"/>
    </row>
    <row r="3" spans="1:19" ht="12" customHeight="1" x14ac:dyDescent="0.2">
      <c r="A3" s="308"/>
      <c r="B3" s="354"/>
      <c r="C3" s="354"/>
      <c r="D3" s="356"/>
      <c r="E3" s="334"/>
      <c r="F3" s="337"/>
      <c r="G3" s="340"/>
      <c r="H3" s="343"/>
      <c r="I3" s="345"/>
      <c r="J3" s="334"/>
      <c r="K3" s="337"/>
      <c r="L3" s="340"/>
      <c r="M3" s="345"/>
      <c r="N3" s="334"/>
      <c r="O3" s="348"/>
      <c r="P3" s="220"/>
      <c r="Q3" s="221"/>
      <c r="R3" s="221"/>
      <c r="S3" s="221"/>
    </row>
    <row r="4" spans="1:19" ht="22.5" customHeight="1" x14ac:dyDescent="0.2">
      <c r="A4" s="309"/>
      <c r="B4" s="289"/>
      <c r="C4" s="289"/>
      <c r="D4" s="357"/>
      <c r="E4" s="335"/>
      <c r="F4" s="338"/>
      <c r="G4" s="341"/>
      <c r="H4" s="325"/>
      <c r="I4" s="326"/>
      <c r="J4" s="335"/>
      <c r="K4" s="338"/>
      <c r="L4" s="341"/>
      <c r="M4" s="326"/>
      <c r="N4" s="335"/>
      <c r="O4" s="349"/>
      <c r="P4" s="220"/>
      <c r="Q4" s="221"/>
      <c r="R4" s="221"/>
      <c r="S4" s="221"/>
    </row>
    <row r="5" spans="1:19" ht="18" customHeight="1" x14ac:dyDescent="0.25">
      <c r="A5" s="223" t="s">
        <v>7</v>
      </c>
      <c r="B5" s="224" t="s">
        <v>8</v>
      </c>
      <c r="C5" s="224">
        <f t="shared" ref="C5:C56" si="0">(F5+I5+K5+M5+O5)/5</f>
        <v>10</v>
      </c>
      <c r="D5" s="225">
        <f t="shared" ref="D5:D56" si="1">RANK(C5, $C$5:$C$56)</f>
        <v>47</v>
      </c>
      <c r="E5" s="226">
        <v>0</v>
      </c>
      <c r="F5" s="227">
        <f t="shared" ref="F5:F56" si="2">E5*100</f>
        <v>0</v>
      </c>
      <c r="G5" s="226">
        <v>0</v>
      </c>
      <c r="H5" s="228">
        <v>0</v>
      </c>
      <c r="I5" s="229">
        <f t="shared" ref="I5:I56" si="3">(G5+H5)/2*100</f>
        <v>0</v>
      </c>
      <c r="J5" s="226">
        <v>0</v>
      </c>
      <c r="K5" s="227">
        <f t="shared" ref="K5:K56" si="4">J5*100</f>
        <v>0</v>
      </c>
      <c r="L5" s="226">
        <v>0</v>
      </c>
      <c r="M5" s="227">
        <f t="shared" ref="M5:M56" si="5">L5*100</f>
        <v>0</v>
      </c>
      <c r="N5" s="230">
        <v>0.5</v>
      </c>
      <c r="O5" s="227">
        <f t="shared" ref="O5:O56" si="6">N5*100</f>
        <v>50</v>
      </c>
      <c r="P5" s="231"/>
      <c r="Q5" s="232"/>
      <c r="R5" s="232"/>
      <c r="S5" s="232"/>
    </row>
    <row r="6" spans="1:19" ht="18" customHeight="1" x14ac:dyDescent="0.25">
      <c r="A6" s="233" t="s">
        <v>9</v>
      </c>
      <c r="B6" s="234" t="s">
        <v>10</v>
      </c>
      <c r="C6" s="234">
        <f t="shared" si="0"/>
        <v>50</v>
      </c>
      <c r="D6" s="235">
        <f t="shared" si="1"/>
        <v>31</v>
      </c>
      <c r="E6" s="226">
        <v>1</v>
      </c>
      <c r="F6" s="227">
        <f t="shared" si="2"/>
        <v>100</v>
      </c>
      <c r="G6" s="226">
        <v>1</v>
      </c>
      <c r="H6" s="228">
        <v>1</v>
      </c>
      <c r="I6" s="229">
        <f t="shared" si="3"/>
        <v>100</v>
      </c>
      <c r="J6" s="226">
        <v>0</v>
      </c>
      <c r="K6" s="227">
        <f t="shared" si="4"/>
        <v>0</v>
      </c>
      <c r="L6" s="226">
        <v>0</v>
      </c>
      <c r="M6" s="227">
        <f t="shared" si="5"/>
        <v>0</v>
      </c>
      <c r="N6" s="230">
        <v>0.5</v>
      </c>
      <c r="O6" s="227">
        <f t="shared" si="6"/>
        <v>50</v>
      </c>
      <c r="P6" s="231"/>
      <c r="Q6" s="232"/>
      <c r="R6" s="232"/>
      <c r="S6" s="232"/>
    </row>
    <row r="7" spans="1:19" ht="18" customHeight="1" x14ac:dyDescent="0.25">
      <c r="A7" s="233" t="s">
        <v>11</v>
      </c>
      <c r="B7" s="234" t="s">
        <v>12</v>
      </c>
      <c r="C7" s="234">
        <f t="shared" si="0"/>
        <v>60</v>
      </c>
      <c r="D7" s="235">
        <f t="shared" si="1"/>
        <v>26</v>
      </c>
      <c r="E7" s="226">
        <v>0</v>
      </c>
      <c r="F7" s="227">
        <f t="shared" si="2"/>
        <v>0</v>
      </c>
      <c r="G7" s="236">
        <v>1</v>
      </c>
      <c r="H7" s="228">
        <v>0</v>
      </c>
      <c r="I7" s="229">
        <f t="shared" si="3"/>
        <v>50</v>
      </c>
      <c r="J7" s="226">
        <v>1</v>
      </c>
      <c r="K7" s="227">
        <f t="shared" si="4"/>
        <v>100</v>
      </c>
      <c r="L7" s="226">
        <v>1</v>
      </c>
      <c r="M7" s="227">
        <f t="shared" si="5"/>
        <v>100</v>
      </c>
      <c r="N7" s="230">
        <v>0.5</v>
      </c>
      <c r="O7" s="227">
        <f t="shared" si="6"/>
        <v>50</v>
      </c>
      <c r="P7" s="231"/>
      <c r="Q7" s="232"/>
      <c r="R7" s="232"/>
      <c r="S7" s="232"/>
    </row>
    <row r="8" spans="1:19" ht="18" customHeight="1" x14ac:dyDescent="0.25">
      <c r="A8" s="233" t="s">
        <v>13</v>
      </c>
      <c r="B8" s="234" t="s">
        <v>14</v>
      </c>
      <c r="C8" s="234">
        <f t="shared" si="0"/>
        <v>10</v>
      </c>
      <c r="D8" s="235">
        <f t="shared" si="1"/>
        <v>47</v>
      </c>
      <c r="E8" s="226">
        <v>0</v>
      </c>
      <c r="F8" s="227">
        <f t="shared" si="2"/>
        <v>0</v>
      </c>
      <c r="G8" s="226">
        <v>1</v>
      </c>
      <c r="H8" s="228">
        <v>0</v>
      </c>
      <c r="I8" s="229">
        <f t="shared" si="3"/>
        <v>50</v>
      </c>
      <c r="J8" s="226">
        <v>0</v>
      </c>
      <c r="K8" s="227">
        <f t="shared" si="4"/>
        <v>0</v>
      </c>
      <c r="L8" s="226">
        <v>0</v>
      </c>
      <c r="M8" s="227">
        <f t="shared" si="5"/>
        <v>0</v>
      </c>
      <c r="N8" s="230">
        <v>0</v>
      </c>
      <c r="O8" s="227">
        <f t="shared" si="6"/>
        <v>0</v>
      </c>
      <c r="P8" s="231"/>
      <c r="Q8" s="232"/>
      <c r="R8" s="232"/>
      <c r="S8" s="232"/>
    </row>
    <row r="9" spans="1:19" ht="18" customHeight="1" x14ac:dyDescent="0.25">
      <c r="A9" s="233" t="s">
        <v>15</v>
      </c>
      <c r="B9" s="234" t="s">
        <v>16</v>
      </c>
      <c r="C9" s="234">
        <f t="shared" si="0"/>
        <v>100</v>
      </c>
      <c r="D9" s="235">
        <f t="shared" si="1"/>
        <v>1</v>
      </c>
      <c r="E9" s="226">
        <v>1</v>
      </c>
      <c r="F9" s="227">
        <f t="shared" si="2"/>
        <v>100</v>
      </c>
      <c r="G9" s="226">
        <v>1</v>
      </c>
      <c r="H9" s="228">
        <v>1</v>
      </c>
      <c r="I9" s="229">
        <f t="shared" si="3"/>
        <v>100</v>
      </c>
      <c r="J9" s="226">
        <v>1</v>
      </c>
      <c r="K9" s="227">
        <f t="shared" si="4"/>
        <v>100</v>
      </c>
      <c r="L9" s="226">
        <v>1</v>
      </c>
      <c r="M9" s="227">
        <f t="shared" si="5"/>
        <v>100</v>
      </c>
      <c r="N9" s="230">
        <v>1</v>
      </c>
      <c r="O9" s="227">
        <f t="shared" si="6"/>
        <v>100</v>
      </c>
      <c r="P9" s="231"/>
      <c r="Q9" s="232"/>
      <c r="R9" s="232"/>
      <c r="S9" s="232"/>
    </row>
    <row r="10" spans="1:19" ht="18" customHeight="1" x14ac:dyDescent="0.25">
      <c r="A10" s="233" t="s">
        <v>17</v>
      </c>
      <c r="B10" s="234" t="s">
        <v>18</v>
      </c>
      <c r="C10" s="234">
        <f t="shared" si="0"/>
        <v>90</v>
      </c>
      <c r="D10" s="235">
        <f t="shared" si="1"/>
        <v>8</v>
      </c>
      <c r="E10" s="226">
        <v>1</v>
      </c>
      <c r="F10" s="227">
        <f t="shared" si="2"/>
        <v>100</v>
      </c>
      <c r="G10" s="226">
        <v>1</v>
      </c>
      <c r="H10" s="228">
        <v>1</v>
      </c>
      <c r="I10" s="229">
        <f t="shared" si="3"/>
        <v>100</v>
      </c>
      <c r="J10" s="226">
        <v>1</v>
      </c>
      <c r="K10" s="227">
        <f t="shared" si="4"/>
        <v>100</v>
      </c>
      <c r="L10" s="226">
        <v>0.5</v>
      </c>
      <c r="M10" s="227">
        <f t="shared" si="5"/>
        <v>50</v>
      </c>
      <c r="N10" s="237">
        <v>1</v>
      </c>
      <c r="O10" s="227">
        <f t="shared" si="6"/>
        <v>100</v>
      </c>
      <c r="P10" s="231"/>
      <c r="Q10" s="232"/>
      <c r="R10" s="232"/>
      <c r="S10" s="232"/>
    </row>
    <row r="11" spans="1:19" ht="18" customHeight="1" x14ac:dyDescent="0.25">
      <c r="A11" s="233" t="s">
        <v>19</v>
      </c>
      <c r="B11" s="234" t="s">
        <v>20</v>
      </c>
      <c r="C11" s="234">
        <f t="shared" si="0"/>
        <v>80</v>
      </c>
      <c r="D11" s="235">
        <f t="shared" si="1"/>
        <v>14</v>
      </c>
      <c r="E11" s="226">
        <v>1</v>
      </c>
      <c r="F11" s="227">
        <f t="shared" si="2"/>
        <v>100</v>
      </c>
      <c r="G11" s="226">
        <v>1</v>
      </c>
      <c r="H11" s="228">
        <v>1</v>
      </c>
      <c r="I11" s="229">
        <f t="shared" si="3"/>
        <v>100</v>
      </c>
      <c r="J11" s="226">
        <v>1</v>
      </c>
      <c r="K11" s="227">
        <f t="shared" si="4"/>
        <v>100</v>
      </c>
      <c r="L11" s="226">
        <v>0</v>
      </c>
      <c r="M11" s="227">
        <f t="shared" si="5"/>
        <v>0</v>
      </c>
      <c r="N11" s="230">
        <v>1</v>
      </c>
      <c r="O11" s="227">
        <f t="shared" si="6"/>
        <v>100</v>
      </c>
      <c r="P11" s="231"/>
      <c r="Q11" s="232"/>
      <c r="R11" s="232"/>
      <c r="S11" s="232"/>
    </row>
    <row r="12" spans="1:19" ht="18" customHeight="1" x14ac:dyDescent="0.25">
      <c r="A12" s="233" t="s">
        <v>21</v>
      </c>
      <c r="B12" s="234" t="s">
        <v>22</v>
      </c>
      <c r="C12" s="234">
        <f t="shared" si="0"/>
        <v>95</v>
      </c>
      <c r="D12" s="235">
        <f t="shared" si="1"/>
        <v>5</v>
      </c>
      <c r="E12" s="226">
        <v>1</v>
      </c>
      <c r="F12" s="227">
        <f t="shared" si="2"/>
        <v>100</v>
      </c>
      <c r="G12" s="226">
        <v>1</v>
      </c>
      <c r="H12" s="228">
        <v>1</v>
      </c>
      <c r="I12" s="229">
        <f t="shared" si="3"/>
        <v>100</v>
      </c>
      <c r="J12" s="226">
        <v>1</v>
      </c>
      <c r="K12" s="227">
        <f t="shared" si="4"/>
        <v>100</v>
      </c>
      <c r="L12" s="237">
        <v>0.75</v>
      </c>
      <c r="M12" s="227">
        <f t="shared" si="5"/>
        <v>75</v>
      </c>
      <c r="N12" s="230">
        <v>1</v>
      </c>
      <c r="O12" s="227">
        <f t="shared" si="6"/>
        <v>100</v>
      </c>
      <c r="P12" s="231"/>
      <c r="Q12" s="232"/>
      <c r="R12" s="232"/>
      <c r="S12" s="232"/>
    </row>
    <row r="13" spans="1:19" ht="18" customHeight="1" x14ac:dyDescent="0.25">
      <c r="A13" s="233" t="s">
        <v>23</v>
      </c>
      <c r="B13" s="234" t="s">
        <v>24</v>
      </c>
      <c r="C13" s="234">
        <f t="shared" si="0"/>
        <v>100</v>
      </c>
      <c r="D13" s="235">
        <f t="shared" si="1"/>
        <v>1</v>
      </c>
      <c r="E13" s="226">
        <v>1</v>
      </c>
      <c r="F13" s="227">
        <f t="shared" si="2"/>
        <v>100</v>
      </c>
      <c r="G13" s="226">
        <v>1</v>
      </c>
      <c r="H13" s="228">
        <v>1</v>
      </c>
      <c r="I13" s="229">
        <f t="shared" si="3"/>
        <v>100</v>
      </c>
      <c r="J13" s="226">
        <v>1</v>
      </c>
      <c r="K13" s="227">
        <f t="shared" si="4"/>
        <v>100</v>
      </c>
      <c r="L13" s="226">
        <v>1</v>
      </c>
      <c r="M13" s="227">
        <f t="shared" si="5"/>
        <v>100</v>
      </c>
      <c r="N13" s="230">
        <v>1</v>
      </c>
      <c r="O13" s="227">
        <f t="shared" si="6"/>
        <v>100</v>
      </c>
      <c r="P13" s="231"/>
      <c r="Q13" s="232"/>
      <c r="R13" s="232"/>
      <c r="S13" s="232"/>
    </row>
    <row r="14" spans="1:19" ht="18" customHeight="1" x14ac:dyDescent="0.25">
      <c r="A14" s="233" t="s">
        <v>25</v>
      </c>
      <c r="B14" s="234" t="s">
        <v>26</v>
      </c>
      <c r="C14" s="234">
        <f t="shared" si="0"/>
        <v>60</v>
      </c>
      <c r="D14" s="235">
        <f t="shared" si="1"/>
        <v>26</v>
      </c>
      <c r="E14" s="226">
        <v>0</v>
      </c>
      <c r="F14" s="227">
        <f t="shared" si="2"/>
        <v>0</v>
      </c>
      <c r="G14" s="226">
        <v>1</v>
      </c>
      <c r="H14" s="228">
        <v>1</v>
      </c>
      <c r="I14" s="229">
        <f t="shared" si="3"/>
        <v>100</v>
      </c>
      <c r="J14" s="226">
        <v>0</v>
      </c>
      <c r="K14" s="227">
        <f t="shared" si="4"/>
        <v>0</v>
      </c>
      <c r="L14" s="226">
        <v>1</v>
      </c>
      <c r="M14" s="227">
        <f t="shared" si="5"/>
        <v>100</v>
      </c>
      <c r="N14" s="230">
        <v>1</v>
      </c>
      <c r="O14" s="227">
        <f t="shared" si="6"/>
        <v>100</v>
      </c>
      <c r="P14" s="231"/>
      <c r="Q14" s="232"/>
      <c r="R14" s="232"/>
      <c r="S14" s="232"/>
    </row>
    <row r="15" spans="1:19" ht="18" customHeight="1" x14ac:dyDescent="0.25">
      <c r="A15" s="233" t="s">
        <v>27</v>
      </c>
      <c r="B15" s="234" t="s">
        <v>28</v>
      </c>
      <c r="C15" s="234">
        <f t="shared" si="0"/>
        <v>0</v>
      </c>
      <c r="D15" s="235">
        <f t="shared" si="1"/>
        <v>49</v>
      </c>
      <c r="E15" s="226">
        <v>0</v>
      </c>
      <c r="F15" s="227">
        <f t="shared" si="2"/>
        <v>0</v>
      </c>
      <c r="G15" s="226">
        <v>0</v>
      </c>
      <c r="H15" s="228">
        <v>0</v>
      </c>
      <c r="I15" s="229">
        <f t="shared" si="3"/>
        <v>0</v>
      </c>
      <c r="J15" s="226">
        <v>0</v>
      </c>
      <c r="K15" s="227">
        <f t="shared" si="4"/>
        <v>0</v>
      </c>
      <c r="L15" s="226">
        <v>0</v>
      </c>
      <c r="M15" s="227">
        <f t="shared" si="5"/>
        <v>0</v>
      </c>
      <c r="N15" s="230">
        <v>0</v>
      </c>
      <c r="O15" s="227">
        <f t="shared" si="6"/>
        <v>0</v>
      </c>
      <c r="P15" s="231"/>
      <c r="Q15" s="232"/>
      <c r="R15" s="232"/>
      <c r="S15" s="232"/>
    </row>
    <row r="16" spans="1:19" ht="18" customHeight="1" x14ac:dyDescent="0.25">
      <c r="A16" s="233" t="s">
        <v>29</v>
      </c>
      <c r="B16" s="234" t="s">
        <v>30</v>
      </c>
      <c r="C16" s="234">
        <f t="shared" si="0"/>
        <v>90</v>
      </c>
      <c r="D16" s="235">
        <f t="shared" si="1"/>
        <v>8</v>
      </c>
      <c r="E16" s="226">
        <v>1</v>
      </c>
      <c r="F16" s="227">
        <f t="shared" si="2"/>
        <v>100</v>
      </c>
      <c r="G16" s="226">
        <v>1</v>
      </c>
      <c r="H16" s="228">
        <v>1</v>
      </c>
      <c r="I16" s="229">
        <f t="shared" si="3"/>
        <v>100</v>
      </c>
      <c r="J16" s="226">
        <v>1</v>
      </c>
      <c r="K16" s="227">
        <f t="shared" si="4"/>
        <v>100</v>
      </c>
      <c r="L16" s="237">
        <v>0.5</v>
      </c>
      <c r="M16" s="227">
        <f t="shared" si="5"/>
        <v>50</v>
      </c>
      <c r="N16" s="230">
        <v>1</v>
      </c>
      <c r="O16" s="227">
        <f t="shared" si="6"/>
        <v>100</v>
      </c>
      <c r="P16" s="231"/>
      <c r="Q16" s="232"/>
      <c r="R16" s="232"/>
      <c r="S16" s="232"/>
    </row>
    <row r="17" spans="1:19" ht="18" customHeight="1" x14ac:dyDescent="0.25">
      <c r="A17" s="233" t="s">
        <v>31</v>
      </c>
      <c r="B17" s="234" t="s">
        <v>32</v>
      </c>
      <c r="C17" s="234">
        <f t="shared" si="0"/>
        <v>30</v>
      </c>
      <c r="D17" s="235">
        <f t="shared" si="1"/>
        <v>39</v>
      </c>
      <c r="E17" s="226">
        <v>0</v>
      </c>
      <c r="F17" s="227">
        <f t="shared" si="2"/>
        <v>0</v>
      </c>
      <c r="G17" s="226">
        <v>1</v>
      </c>
      <c r="H17" s="228">
        <v>1</v>
      </c>
      <c r="I17" s="229">
        <f t="shared" si="3"/>
        <v>100</v>
      </c>
      <c r="J17" s="226">
        <v>0</v>
      </c>
      <c r="K17" s="227">
        <f t="shared" si="4"/>
        <v>0</v>
      </c>
      <c r="L17" s="226">
        <v>0</v>
      </c>
      <c r="M17" s="227">
        <f t="shared" si="5"/>
        <v>0</v>
      </c>
      <c r="N17" s="230">
        <v>0.5</v>
      </c>
      <c r="O17" s="227">
        <f t="shared" si="6"/>
        <v>50</v>
      </c>
      <c r="P17" s="231"/>
      <c r="Q17" s="232"/>
      <c r="R17" s="232"/>
      <c r="S17" s="232"/>
    </row>
    <row r="18" spans="1:19" ht="18" customHeight="1" x14ac:dyDescent="0.25">
      <c r="A18" s="233" t="s">
        <v>33</v>
      </c>
      <c r="B18" s="234" t="s">
        <v>34</v>
      </c>
      <c r="C18" s="234">
        <f t="shared" si="0"/>
        <v>95</v>
      </c>
      <c r="D18" s="235">
        <f t="shared" si="1"/>
        <v>5</v>
      </c>
      <c r="E18" s="226">
        <v>1</v>
      </c>
      <c r="F18" s="227">
        <f t="shared" si="2"/>
        <v>100</v>
      </c>
      <c r="G18" s="226">
        <v>1</v>
      </c>
      <c r="H18" s="228">
        <v>1</v>
      </c>
      <c r="I18" s="229">
        <f t="shared" si="3"/>
        <v>100</v>
      </c>
      <c r="J18" s="226">
        <v>1</v>
      </c>
      <c r="K18" s="227">
        <f t="shared" si="4"/>
        <v>100</v>
      </c>
      <c r="L18" s="226">
        <v>0.75</v>
      </c>
      <c r="M18" s="227">
        <f t="shared" si="5"/>
        <v>75</v>
      </c>
      <c r="N18" s="230">
        <v>1</v>
      </c>
      <c r="O18" s="227">
        <f t="shared" si="6"/>
        <v>100</v>
      </c>
      <c r="P18" s="231"/>
      <c r="Q18" s="232"/>
      <c r="R18" s="232"/>
      <c r="S18" s="232"/>
    </row>
    <row r="19" spans="1:19" ht="18" customHeight="1" x14ac:dyDescent="0.25">
      <c r="A19" s="233" t="s">
        <v>35</v>
      </c>
      <c r="B19" s="234" t="s">
        <v>36</v>
      </c>
      <c r="C19" s="234">
        <f t="shared" si="0"/>
        <v>60</v>
      </c>
      <c r="D19" s="235">
        <f t="shared" si="1"/>
        <v>26</v>
      </c>
      <c r="E19" s="226">
        <v>0</v>
      </c>
      <c r="F19" s="227">
        <f t="shared" si="2"/>
        <v>0</v>
      </c>
      <c r="G19" s="226">
        <v>1</v>
      </c>
      <c r="H19" s="228">
        <v>1</v>
      </c>
      <c r="I19" s="229">
        <f t="shared" si="3"/>
        <v>100</v>
      </c>
      <c r="J19" s="226">
        <v>1</v>
      </c>
      <c r="K19" s="227">
        <f t="shared" si="4"/>
        <v>100</v>
      </c>
      <c r="L19" s="226">
        <v>0</v>
      </c>
      <c r="M19" s="227">
        <f t="shared" si="5"/>
        <v>0</v>
      </c>
      <c r="N19" s="230">
        <v>1</v>
      </c>
      <c r="O19" s="227">
        <f t="shared" si="6"/>
        <v>100</v>
      </c>
      <c r="P19" s="231"/>
      <c r="Q19" s="232"/>
      <c r="R19" s="232"/>
      <c r="S19" s="232"/>
    </row>
    <row r="20" spans="1:19" ht="18" customHeight="1" x14ac:dyDescent="0.25">
      <c r="A20" s="233" t="s">
        <v>37</v>
      </c>
      <c r="B20" s="234" t="s">
        <v>38</v>
      </c>
      <c r="C20" s="234">
        <f t="shared" si="0"/>
        <v>40</v>
      </c>
      <c r="D20" s="235">
        <f t="shared" si="1"/>
        <v>33</v>
      </c>
      <c r="E20" s="226">
        <v>0</v>
      </c>
      <c r="F20" s="227">
        <f t="shared" si="2"/>
        <v>0</v>
      </c>
      <c r="G20" s="226">
        <v>1</v>
      </c>
      <c r="H20" s="228">
        <v>1</v>
      </c>
      <c r="I20" s="229">
        <f t="shared" si="3"/>
        <v>100</v>
      </c>
      <c r="J20" s="226">
        <v>0</v>
      </c>
      <c r="K20" s="227">
        <f t="shared" si="4"/>
        <v>0</v>
      </c>
      <c r="L20" s="226">
        <v>0</v>
      </c>
      <c r="M20" s="227">
        <f t="shared" si="5"/>
        <v>0</v>
      </c>
      <c r="N20" s="230">
        <v>1</v>
      </c>
      <c r="O20" s="227">
        <f t="shared" si="6"/>
        <v>100</v>
      </c>
      <c r="P20" s="231"/>
      <c r="Q20" s="232"/>
      <c r="R20" s="232"/>
      <c r="S20" s="232"/>
    </row>
    <row r="21" spans="1:19" ht="18" customHeight="1" x14ac:dyDescent="0.25">
      <c r="A21" s="233" t="s">
        <v>39</v>
      </c>
      <c r="B21" s="234" t="s">
        <v>40</v>
      </c>
      <c r="C21" s="234">
        <f t="shared" si="0"/>
        <v>40</v>
      </c>
      <c r="D21" s="235">
        <f t="shared" si="1"/>
        <v>33</v>
      </c>
      <c r="E21" s="226">
        <v>0</v>
      </c>
      <c r="F21" s="227">
        <f t="shared" si="2"/>
        <v>0</v>
      </c>
      <c r="G21" s="226">
        <v>1</v>
      </c>
      <c r="H21" s="228">
        <v>1</v>
      </c>
      <c r="I21" s="229">
        <f t="shared" si="3"/>
        <v>100</v>
      </c>
      <c r="J21" s="226">
        <v>0</v>
      </c>
      <c r="K21" s="227">
        <f t="shared" si="4"/>
        <v>0</v>
      </c>
      <c r="L21" s="226">
        <v>0</v>
      </c>
      <c r="M21" s="227">
        <f t="shared" si="5"/>
        <v>0</v>
      </c>
      <c r="N21" s="230">
        <v>1</v>
      </c>
      <c r="O21" s="227">
        <f t="shared" si="6"/>
        <v>100</v>
      </c>
      <c r="P21" s="231"/>
      <c r="Q21" s="232"/>
      <c r="R21" s="232"/>
      <c r="S21" s="232"/>
    </row>
    <row r="22" spans="1:19" ht="18" customHeight="1" x14ac:dyDescent="0.25">
      <c r="A22" s="233" t="s">
        <v>41</v>
      </c>
      <c r="B22" s="234" t="s">
        <v>42</v>
      </c>
      <c r="C22" s="234">
        <f t="shared" si="0"/>
        <v>40</v>
      </c>
      <c r="D22" s="235">
        <f t="shared" si="1"/>
        <v>33</v>
      </c>
      <c r="E22" s="226">
        <v>0</v>
      </c>
      <c r="F22" s="227">
        <f t="shared" si="2"/>
        <v>0</v>
      </c>
      <c r="G22" s="226">
        <v>1</v>
      </c>
      <c r="H22" s="228">
        <v>0</v>
      </c>
      <c r="I22" s="229">
        <f t="shared" si="3"/>
        <v>50</v>
      </c>
      <c r="J22" s="226">
        <v>1</v>
      </c>
      <c r="K22" s="227">
        <f t="shared" si="4"/>
        <v>100</v>
      </c>
      <c r="L22" s="226">
        <v>0</v>
      </c>
      <c r="M22" s="227">
        <f t="shared" si="5"/>
        <v>0</v>
      </c>
      <c r="N22" s="230">
        <v>0.5</v>
      </c>
      <c r="O22" s="227">
        <f t="shared" si="6"/>
        <v>50</v>
      </c>
      <c r="P22" s="231"/>
      <c r="Q22" s="232"/>
      <c r="R22" s="232"/>
      <c r="S22" s="232"/>
    </row>
    <row r="23" spans="1:19" ht="18" customHeight="1" x14ac:dyDescent="0.25">
      <c r="A23" s="233" t="s">
        <v>43</v>
      </c>
      <c r="B23" s="234" t="s">
        <v>44</v>
      </c>
      <c r="C23" s="234">
        <f t="shared" si="0"/>
        <v>30</v>
      </c>
      <c r="D23" s="235">
        <f t="shared" si="1"/>
        <v>39</v>
      </c>
      <c r="E23" s="226">
        <v>0</v>
      </c>
      <c r="F23" s="227">
        <f t="shared" si="2"/>
        <v>0</v>
      </c>
      <c r="G23" s="226">
        <v>1</v>
      </c>
      <c r="H23" s="228">
        <v>0</v>
      </c>
      <c r="I23" s="229">
        <f t="shared" si="3"/>
        <v>50</v>
      </c>
      <c r="J23" s="226">
        <v>0</v>
      </c>
      <c r="K23" s="227">
        <f t="shared" si="4"/>
        <v>0</v>
      </c>
      <c r="L23" s="226">
        <v>0.5</v>
      </c>
      <c r="M23" s="227">
        <f t="shared" si="5"/>
        <v>50</v>
      </c>
      <c r="N23" s="230">
        <v>0.5</v>
      </c>
      <c r="O23" s="227">
        <f t="shared" si="6"/>
        <v>50</v>
      </c>
      <c r="P23" s="231"/>
      <c r="Q23" s="232"/>
      <c r="R23" s="232"/>
      <c r="S23" s="232"/>
    </row>
    <row r="24" spans="1:19" ht="18" customHeight="1" x14ac:dyDescent="0.25">
      <c r="A24" s="233" t="s">
        <v>45</v>
      </c>
      <c r="B24" s="234" t="s">
        <v>46</v>
      </c>
      <c r="C24" s="234">
        <f t="shared" si="0"/>
        <v>80</v>
      </c>
      <c r="D24" s="235">
        <f t="shared" si="1"/>
        <v>14</v>
      </c>
      <c r="E24" s="226">
        <v>1</v>
      </c>
      <c r="F24" s="227">
        <f t="shared" si="2"/>
        <v>100</v>
      </c>
      <c r="G24" s="226">
        <v>1</v>
      </c>
      <c r="H24" s="228">
        <v>1</v>
      </c>
      <c r="I24" s="229">
        <f t="shared" si="3"/>
        <v>100</v>
      </c>
      <c r="J24" s="226">
        <v>1</v>
      </c>
      <c r="K24" s="227">
        <f t="shared" si="4"/>
        <v>100</v>
      </c>
      <c r="L24" s="226">
        <v>0</v>
      </c>
      <c r="M24" s="227">
        <f t="shared" si="5"/>
        <v>0</v>
      </c>
      <c r="N24" s="230">
        <v>1</v>
      </c>
      <c r="O24" s="227">
        <f t="shared" si="6"/>
        <v>100</v>
      </c>
      <c r="P24" s="231"/>
      <c r="Q24" s="232"/>
      <c r="R24" s="232"/>
      <c r="S24" s="232"/>
    </row>
    <row r="25" spans="1:19" ht="18" customHeight="1" x14ac:dyDescent="0.25">
      <c r="A25" s="233" t="s">
        <v>47</v>
      </c>
      <c r="B25" s="234" t="s">
        <v>48</v>
      </c>
      <c r="C25" s="234">
        <f t="shared" si="0"/>
        <v>80</v>
      </c>
      <c r="D25" s="235">
        <f t="shared" si="1"/>
        <v>14</v>
      </c>
      <c r="E25" s="226">
        <v>1</v>
      </c>
      <c r="F25" s="227">
        <f t="shared" si="2"/>
        <v>100</v>
      </c>
      <c r="G25" s="226">
        <v>1</v>
      </c>
      <c r="H25" s="228">
        <v>1</v>
      </c>
      <c r="I25" s="229">
        <f t="shared" si="3"/>
        <v>100</v>
      </c>
      <c r="J25" s="226">
        <v>1</v>
      </c>
      <c r="K25" s="227">
        <f t="shared" si="4"/>
        <v>100</v>
      </c>
      <c r="L25" s="226">
        <v>0</v>
      </c>
      <c r="M25" s="227">
        <f t="shared" si="5"/>
        <v>0</v>
      </c>
      <c r="N25" s="230">
        <v>1</v>
      </c>
      <c r="O25" s="227">
        <f t="shared" si="6"/>
        <v>100</v>
      </c>
      <c r="P25" s="231"/>
      <c r="Q25" s="232"/>
      <c r="R25" s="232"/>
      <c r="S25" s="232"/>
    </row>
    <row r="26" spans="1:19" ht="18" customHeight="1" x14ac:dyDescent="0.25">
      <c r="A26" s="233" t="s">
        <v>49</v>
      </c>
      <c r="B26" s="234" t="s">
        <v>50</v>
      </c>
      <c r="C26" s="234">
        <f t="shared" si="0"/>
        <v>90</v>
      </c>
      <c r="D26" s="235">
        <f t="shared" si="1"/>
        <v>8</v>
      </c>
      <c r="E26" s="226">
        <v>1</v>
      </c>
      <c r="F26" s="227">
        <f t="shared" si="2"/>
        <v>100</v>
      </c>
      <c r="G26" s="226">
        <v>1</v>
      </c>
      <c r="H26" s="228">
        <v>1</v>
      </c>
      <c r="I26" s="229">
        <f t="shared" si="3"/>
        <v>100</v>
      </c>
      <c r="J26" s="226">
        <v>1</v>
      </c>
      <c r="K26" s="227">
        <f t="shared" si="4"/>
        <v>100</v>
      </c>
      <c r="L26" s="226">
        <v>0.5</v>
      </c>
      <c r="M26" s="227">
        <f t="shared" si="5"/>
        <v>50</v>
      </c>
      <c r="N26" s="230">
        <v>1</v>
      </c>
      <c r="O26" s="227">
        <f t="shared" si="6"/>
        <v>100</v>
      </c>
      <c r="P26" s="231"/>
      <c r="Q26" s="232"/>
      <c r="R26" s="232"/>
      <c r="S26" s="232"/>
    </row>
    <row r="27" spans="1:19" ht="18" customHeight="1" x14ac:dyDescent="0.25">
      <c r="A27" s="233" t="s">
        <v>51</v>
      </c>
      <c r="B27" s="234" t="s">
        <v>52</v>
      </c>
      <c r="C27" s="234">
        <f t="shared" si="0"/>
        <v>60</v>
      </c>
      <c r="D27" s="235">
        <f t="shared" si="1"/>
        <v>26</v>
      </c>
      <c r="E27" s="236">
        <v>1</v>
      </c>
      <c r="F27" s="227">
        <f t="shared" si="2"/>
        <v>100</v>
      </c>
      <c r="G27" s="226">
        <v>1</v>
      </c>
      <c r="H27" s="228">
        <v>1</v>
      </c>
      <c r="I27" s="229">
        <f t="shared" si="3"/>
        <v>100</v>
      </c>
      <c r="J27" s="226">
        <v>0</v>
      </c>
      <c r="K27" s="227">
        <f t="shared" si="4"/>
        <v>0</v>
      </c>
      <c r="L27" s="226">
        <v>0</v>
      </c>
      <c r="M27" s="227">
        <f t="shared" si="5"/>
        <v>0</v>
      </c>
      <c r="N27" s="230">
        <v>1</v>
      </c>
      <c r="O27" s="227">
        <f t="shared" si="6"/>
        <v>100</v>
      </c>
      <c r="P27" s="231"/>
      <c r="Q27" s="232"/>
      <c r="R27" s="232"/>
      <c r="S27" s="232"/>
    </row>
    <row r="28" spans="1:19" ht="18" customHeight="1" x14ac:dyDescent="0.25">
      <c r="A28" s="233" t="s">
        <v>53</v>
      </c>
      <c r="B28" s="234" t="s">
        <v>54</v>
      </c>
      <c r="C28" s="234">
        <f t="shared" si="0"/>
        <v>90</v>
      </c>
      <c r="D28" s="235">
        <f t="shared" si="1"/>
        <v>8</v>
      </c>
      <c r="E28" s="226">
        <v>1</v>
      </c>
      <c r="F28" s="227">
        <f t="shared" si="2"/>
        <v>100</v>
      </c>
      <c r="G28" s="226">
        <v>1</v>
      </c>
      <c r="H28" s="228">
        <v>1</v>
      </c>
      <c r="I28" s="229">
        <f t="shared" si="3"/>
        <v>100</v>
      </c>
      <c r="J28" s="226">
        <v>1</v>
      </c>
      <c r="K28" s="227">
        <f t="shared" si="4"/>
        <v>100</v>
      </c>
      <c r="L28" s="226">
        <v>0.5</v>
      </c>
      <c r="M28" s="227">
        <f t="shared" si="5"/>
        <v>50</v>
      </c>
      <c r="N28" s="230">
        <v>1</v>
      </c>
      <c r="O28" s="227">
        <f t="shared" si="6"/>
        <v>100</v>
      </c>
      <c r="P28" s="231"/>
      <c r="Q28" s="232"/>
      <c r="R28" s="232"/>
      <c r="S28" s="232"/>
    </row>
    <row r="29" spans="1:19" ht="18" customHeight="1" x14ac:dyDescent="0.25">
      <c r="A29" s="233" t="s">
        <v>55</v>
      </c>
      <c r="B29" s="234" t="s">
        <v>56</v>
      </c>
      <c r="C29" s="234">
        <f t="shared" si="0"/>
        <v>20</v>
      </c>
      <c r="D29" s="235">
        <f t="shared" si="1"/>
        <v>44</v>
      </c>
      <c r="E29" s="226">
        <v>0</v>
      </c>
      <c r="F29" s="227">
        <f t="shared" si="2"/>
        <v>0</v>
      </c>
      <c r="G29" s="226">
        <v>1</v>
      </c>
      <c r="H29" s="228">
        <v>0</v>
      </c>
      <c r="I29" s="229">
        <f t="shared" si="3"/>
        <v>50</v>
      </c>
      <c r="J29" s="226">
        <v>0</v>
      </c>
      <c r="K29" s="227">
        <f t="shared" si="4"/>
        <v>0</v>
      </c>
      <c r="L29" s="226">
        <v>0</v>
      </c>
      <c r="M29" s="227">
        <f t="shared" si="5"/>
        <v>0</v>
      </c>
      <c r="N29" s="230">
        <v>0.5</v>
      </c>
      <c r="O29" s="227">
        <f t="shared" si="6"/>
        <v>50</v>
      </c>
      <c r="P29" s="231"/>
      <c r="Q29" s="232"/>
      <c r="R29" s="232"/>
      <c r="S29" s="232"/>
    </row>
    <row r="30" spans="1:19" ht="18" customHeight="1" x14ac:dyDescent="0.25">
      <c r="A30" s="233" t="s">
        <v>57</v>
      </c>
      <c r="B30" s="234" t="s">
        <v>58</v>
      </c>
      <c r="C30" s="234">
        <f t="shared" si="0"/>
        <v>50</v>
      </c>
      <c r="D30" s="235">
        <f t="shared" si="1"/>
        <v>31</v>
      </c>
      <c r="E30" s="226">
        <v>1</v>
      </c>
      <c r="F30" s="227">
        <f t="shared" si="2"/>
        <v>100</v>
      </c>
      <c r="G30" s="226">
        <v>1</v>
      </c>
      <c r="H30" s="228">
        <v>1</v>
      </c>
      <c r="I30" s="229">
        <f t="shared" si="3"/>
        <v>100</v>
      </c>
      <c r="J30" s="226">
        <v>0</v>
      </c>
      <c r="K30" s="227">
        <f t="shared" si="4"/>
        <v>0</v>
      </c>
      <c r="L30" s="226">
        <v>0</v>
      </c>
      <c r="M30" s="227">
        <f t="shared" si="5"/>
        <v>0</v>
      </c>
      <c r="N30" s="230">
        <v>0.5</v>
      </c>
      <c r="O30" s="227">
        <f t="shared" si="6"/>
        <v>50</v>
      </c>
      <c r="P30" s="231"/>
      <c r="Q30" s="232"/>
      <c r="R30" s="232"/>
      <c r="S30" s="232"/>
    </row>
    <row r="31" spans="1:19" ht="18" customHeight="1" x14ac:dyDescent="0.25">
      <c r="A31" s="233" t="s">
        <v>59</v>
      </c>
      <c r="B31" s="234" t="s">
        <v>60</v>
      </c>
      <c r="C31" s="234">
        <f t="shared" si="0"/>
        <v>60</v>
      </c>
      <c r="D31" s="235">
        <f t="shared" si="1"/>
        <v>26</v>
      </c>
      <c r="E31" s="226">
        <v>1</v>
      </c>
      <c r="F31" s="227">
        <f t="shared" si="2"/>
        <v>100</v>
      </c>
      <c r="G31" s="226">
        <v>1</v>
      </c>
      <c r="H31" s="228">
        <v>1</v>
      </c>
      <c r="I31" s="229">
        <f t="shared" si="3"/>
        <v>100</v>
      </c>
      <c r="J31" s="226">
        <v>0</v>
      </c>
      <c r="K31" s="227">
        <f t="shared" si="4"/>
        <v>0</v>
      </c>
      <c r="L31" s="226">
        <v>0</v>
      </c>
      <c r="M31" s="227">
        <f t="shared" si="5"/>
        <v>0</v>
      </c>
      <c r="N31" s="230">
        <v>1</v>
      </c>
      <c r="O31" s="227">
        <f t="shared" si="6"/>
        <v>100</v>
      </c>
      <c r="P31" s="231"/>
      <c r="Q31" s="232"/>
      <c r="R31" s="232"/>
      <c r="S31" s="232"/>
    </row>
    <row r="32" spans="1:19" ht="18" customHeight="1" x14ac:dyDescent="0.25">
      <c r="A32" s="233" t="s">
        <v>61</v>
      </c>
      <c r="B32" s="234" t="s">
        <v>62</v>
      </c>
      <c r="C32" s="234">
        <f t="shared" si="0"/>
        <v>70</v>
      </c>
      <c r="D32" s="235">
        <f t="shared" si="1"/>
        <v>23</v>
      </c>
      <c r="E32" s="226">
        <v>0</v>
      </c>
      <c r="F32" s="227">
        <f t="shared" si="2"/>
        <v>0</v>
      </c>
      <c r="G32" s="226">
        <v>1</v>
      </c>
      <c r="H32" s="228">
        <v>1</v>
      </c>
      <c r="I32" s="229">
        <f t="shared" si="3"/>
        <v>100</v>
      </c>
      <c r="J32" s="226">
        <v>1</v>
      </c>
      <c r="K32" s="227">
        <f t="shared" si="4"/>
        <v>100</v>
      </c>
      <c r="L32" s="226">
        <v>0.5</v>
      </c>
      <c r="M32" s="227">
        <f t="shared" si="5"/>
        <v>50</v>
      </c>
      <c r="N32" s="230">
        <v>1</v>
      </c>
      <c r="O32" s="227">
        <f t="shared" si="6"/>
        <v>100</v>
      </c>
      <c r="P32" s="231"/>
      <c r="Q32" s="232"/>
      <c r="R32" s="232"/>
      <c r="S32" s="232"/>
    </row>
    <row r="33" spans="1:19" ht="18" customHeight="1" x14ac:dyDescent="0.25">
      <c r="A33" s="233" t="s">
        <v>63</v>
      </c>
      <c r="B33" s="234" t="s">
        <v>64</v>
      </c>
      <c r="C33" s="234">
        <f t="shared" si="0"/>
        <v>70</v>
      </c>
      <c r="D33" s="235">
        <f t="shared" si="1"/>
        <v>23</v>
      </c>
      <c r="E33" s="226">
        <v>0</v>
      </c>
      <c r="F33" s="227">
        <f t="shared" si="2"/>
        <v>0</v>
      </c>
      <c r="G33" s="226">
        <v>1</v>
      </c>
      <c r="H33" s="228">
        <v>1</v>
      </c>
      <c r="I33" s="229">
        <f t="shared" si="3"/>
        <v>100</v>
      </c>
      <c r="J33" s="236">
        <v>1</v>
      </c>
      <c r="K33" s="227">
        <f t="shared" si="4"/>
        <v>100</v>
      </c>
      <c r="L33" s="226">
        <v>0.5</v>
      </c>
      <c r="M33" s="227">
        <f t="shared" si="5"/>
        <v>50</v>
      </c>
      <c r="N33" s="230">
        <v>1</v>
      </c>
      <c r="O33" s="227">
        <f t="shared" si="6"/>
        <v>100</v>
      </c>
      <c r="P33" s="231"/>
      <c r="Q33" s="232"/>
      <c r="R33" s="232"/>
      <c r="S33" s="232"/>
    </row>
    <row r="34" spans="1:19" ht="18" customHeight="1" x14ac:dyDescent="0.25">
      <c r="A34" s="233" t="s">
        <v>65</v>
      </c>
      <c r="B34" s="234" t="s">
        <v>66</v>
      </c>
      <c r="C34" s="234">
        <f t="shared" si="0"/>
        <v>80</v>
      </c>
      <c r="D34" s="235">
        <f t="shared" si="1"/>
        <v>14</v>
      </c>
      <c r="E34" s="226">
        <v>1</v>
      </c>
      <c r="F34" s="227">
        <f t="shared" si="2"/>
        <v>100</v>
      </c>
      <c r="G34" s="226">
        <v>1</v>
      </c>
      <c r="H34" s="228">
        <v>1</v>
      </c>
      <c r="I34" s="229">
        <f t="shared" si="3"/>
        <v>100</v>
      </c>
      <c r="J34" s="226">
        <v>1</v>
      </c>
      <c r="K34" s="227">
        <f t="shared" si="4"/>
        <v>100</v>
      </c>
      <c r="L34" s="226">
        <v>0</v>
      </c>
      <c r="M34" s="227">
        <f t="shared" si="5"/>
        <v>0</v>
      </c>
      <c r="N34" s="230">
        <v>1</v>
      </c>
      <c r="O34" s="227">
        <f t="shared" si="6"/>
        <v>100</v>
      </c>
      <c r="P34" s="231"/>
      <c r="Q34" s="232"/>
      <c r="R34" s="232"/>
      <c r="S34" s="232"/>
    </row>
    <row r="35" spans="1:19" ht="18" customHeight="1" x14ac:dyDescent="0.25">
      <c r="A35" s="233" t="s">
        <v>67</v>
      </c>
      <c r="B35" s="234" t="s">
        <v>68</v>
      </c>
      <c r="C35" s="234">
        <f t="shared" si="0"/>
        <v>90</v>
      </c>
      <c r="D35" s="235">
        <f t="shared" si="1"/>
        <v>8</v>
      </c>
      <c r="E35" s="226">
        <v>1</v>
      </c>
      <c r="F35" s="227">
        <f t="shared" si="2"/>
        <v>100</v>
      </c>
      <c r="G35" s="226">
        <v>1</v>
      </c>
      <c r="H35" s="228">
        <v>1</v>
      </c>
      <c r="I35" s="229">
        <f t="shared" si="3"/>
        <v>100</v>
      </c>
      <c r="J35" s="226">
        <v>1</v>
      </c>
      <c r="K35" s="227">
        <f t="shared" si="4"/>
        <v>100</v>
      </c>
      <c r="L35" s="226">
        <v>0.5</v>
      </c>
      <c r="M35" s="227">
        <f t="shared" si="5"/>
        <v>50</v>
      </c>
      <c r="N35" s="230">
        <v>1</v>
      </c>
      <c r="O35" s="227">
        <f t="shared" si="6"/>
        <v>100</v>
      </c>
      <c r="P35" s="231"/>
      <c r="Q35" s="232"/>
      <c r="R35" s="232"/>
      <c r="S35" s="232"/>
    </row>
    <row r="36" spans="1:19" ht="18" customHeight="1" x14ac:dyDescent="0.25">
      <c r="A36" s="233" t="s">
        <v>69</v>
      </c>
      <c r="B36" s="234" t="s">
        <v>70</v>
      </c>
      <c r="C36" s="234">
        <f t="shared" si="0"/>
        <v>80</v>
      </c>
      <c r="D36" s="235">
        <f t="shared" si="1"/>
        <v>14</v>
      </c>
      <c r="E36" s="226">
        <v>1</v>
      </c>
      <c r="F36" s="227">
        <f t="shared" si="2"/>
        <v>100</v>
      </c>
      <c r="G36" s="226">
        <v>1</v>
      </c>
      <c r="H36" s="228">
        <v>1</v>
      </c>
      <c r="I36" s="229">
        <f t="shared" si="3"/>
        <v>100</v>
      </c>
      <c r="J36" s="226">
        <v>1</v>
      </c>
      <c r="K36" s="227">
        <f t="shared" si="4"/>
        <v>100</v>
      </c>
      <c r="L36" s="226">
        <v>0</v>
      </c>
      <c r="M36" s="227">
        <f t="shared" si="5"/>
        <v>0</v>
      </c>
      <c r="N36" s="230">
        <v>1</v>
      </c>
      <c r="O36" s="227">
        <f t="shared" si="6"/>
        <v>100</v>
      </c>
      <c r="P36" s="231"/>
      <c r="Q36" s="232"/>
      <c r="R36" s="232"/>
      <c r="S36" s="232"/>
    </row>
    <row r="37" spans="1:19" ht="18" customHeight="1" x14ac:dyDescent="0.25">
      <c r="A37" s="233" t="s">
        <v>71</v>
      </c>
      <c r="B37" s="234" t="s">
        <v>72</v>
      </c>
      <c r="C37" s="234">
        <f t="shared" si="0"/>
        <v>100</v>
      </c>
      <c r="D37" s="235">
        <f t="shared" si="1"/>
        <v>1</v>
      </c>
      <c r="E37" s="226">
        <v>1</v>
      </c>
      <c r="F37" s="227">
        <f t="shared" si="2"/>
        <v>100</v>
      </c>
      <c r="G37" s="226">
        <v>1</v>
      </c>
      <c r="H37" s="228">
        <v>1</v>
      </c>
      <c r="I37" s="229">
        <f t="shared" si="3"/>
        <v>100</v>
      </c>
      <c r="J37" s="226">
        <v>1</v>
      </c>
      <c r="K37" s="227">
        <f t="shared" si="4"/>
        <v>100</v>
      </c>
      <c r="L37" s="226">
        <v>1</v>
      </c>
      <c r="M37" s="227">
        <f t="shared" si="5"/>
        <v>100</v>
      </c>
      <c r="N37" s="230">
        <v>1</v>
      </c>
      <c r="O37" s="227">
        <f t="shared" si="6"/>
        <v>100</v>
      </c>
      <c r="P37" s="231"/>
      <c r="Q37" s="232"/>
      <c r="R37" s="232"/>
      <c r="S37" s="232"/>
    </row>
    <row r="38" spans="1:19" ht="18" customHeight="1" x14ac:dyDescent="0.25">
      <c r="A38" s="233" t="s">
        <v>73</v>
      </c>
      <c r="B38" s="234" t="s">
        <v>74</v>
      </c>
      <c r="C38" s="234">
        <f t="shared" si="0"/>
        <v>0</v>
      </c>
      <c r="D38" s="235">
        <f t="shared" si="1"/>
        <v>49</v>
      </c>
      <c r="E38" s="226">
        <v>0</v>
      </c>
      <c r="F38" s="227">
        <f t="shared" si="2"/>
        <v>0</v>
      </c>
      <c r="G38" s="226">
        <v>0</v>
      </c>
      <c r="H38" s="228">
        <v>0</v>
      </c>
      <c r="I38" s="229">
        <f t="shared" si="3"/>
        <v>0</v>
      </c>
      <c r="J38" s="226">
        <v>0</v>
      </c>
      <c r="K38" s="227">
        <f t="shared" si="4"/>
        <v>0</v>
      </c>
      <c r="L38" s="226">
        <v>0</v>
      </c>
      <c r="M38" s="227">
        <f t="shared" si="5"/>
        <v>0</v>
      </c>
      <c r="N38" s="230">
        <v>0</v>
      </c>
      <c r="O38" s="227">
        <f t="shared" si="6"/>
        <v>0</v>
      </c>
      <c r="P38" s="231"/>
      <c r="Q38" s="232"/>
      <c r="R38" s="232"/>
      <c r="S38" s="232"/>
    </row>
    <row r="39" spans="1:19" ht="18" customHeight="1" x14ac:dyDescent="0.25">
      <c r="A39" s="233" t="s">
        <v>75</v>
      </c>
      <c r="B39" s="234" t="s">
        <v>76</v>
      </c>
      <c r="C39" s="234">
        <f t="shared" si="0"/>
        <v>30</v>
      </c>
      <c r="D39" s="235">
        <f t="shared" si="1"/>
        <v>39</v>
      </c>
      <c r="E39" s="226">
        <v>0</v>
      </c>
      <c r="F39" s="227">
        <f t="shared" si="2"/>
        <v>0</v>
      </c>
      <c r="G39" s="226">
        <v>1</v>
      </c>
      <c r="H39" s="228">
        <v>0</v>
      </c>
      <c r="I39" s="229">
        <f t="shared" si="3"/>
        <v>50</v>
      </c>
      <c r="J39" s="226">
        <v>0</v>
      </c>
      <c r="K39" s="227">
        <f t="shared" si="4"/>
        <v>0</v>
      </c>
      <c r="L39" s="226">
        <v>0.5</v>
      </c>
      <c r="M39" s="227">
        <f t="shared" si="5"/>
        <v>50</v>
      </c>
      <c r="N39" s="230">
        <v>0.5</v>
      </c>
      <c r="O39" s="227">
        <f t="shared" si="6"/>
        <v>50</v>
      </c>
      <c r="P39" s="231"/>
      <c r="Q39" s="232"/>
      <c r="R39" s="232"/>
      <c r="S39" s="232"/>
    </row>
    <row r="40" spans="1:19" ht="18" customHeight="1" x14ac:dyDescent="0.25">
      <c r="A40" s="233" t="s">
        <v>77</v>
      </c>
      <c r="B40" s="234" t="s">
        <v>78</v>
      </c>
      <c r="C40" s="234">
        <f t="shared" si="0"/>
        <v>95</v>
      </c>
      <c r="D40" s="235">
        <f t="shared" si="1"/>
        <v>5</v>
      </c>
      <c r="E40" s="226">
        <v>1</v>
      </c>
      <c r="F40" s="227">
        <f t="shared" si="2"/>
        <v>100</v>
      </c>
      <c r="G40" s="226">
        <v>1</v>
      </c>
      <c r="H40" s="228">
        <v>1</v>
      </c>
      <c r="I40" s="229">
        <f t="shared" si="3"/>
        <v>100</v>
      </c>
      <c r="J40" s="226">
        <v>1</v>
      </c>
      <c r="K40" s="227">
        <f t="shared" si="4"/>
        <v>100</v>
      </c>
      <c r="L40" s="226">
        <v>0.75</v>
      </c>
      <c r="M40" s="227">
        <f t="shared" si="5"/>
        <v>75</v>
      </c>
      <c r="N40" s="230">
        <v>1</v>
      </c>
      <c r="O40" s="227">
        <f t="shared" si="6"/>
        <v>100</v>
      </c>
      <c r="P40" s="231"/>
      <c r="Q40" s="232"/>
      <c r="R40" s="232"/>
      <c r="S40" s="232"/>
    </row>
    <row r="41" spans="1:19" ht="18" customHeight="1" x14ac:dyDescent="0.25">
      <c r="A41" s="233" t="s">
        <v>79</v>
      </c>
      <c r="B41" s="234" t="s">
        <v>80</v>
      </c>
      <c r="C41" s="234">
        <f t="shared" si="0"/>
        <v>30</v>
      </c>
      <c r="D41" s="235">
        <f t="shared" si="1"/>
        <v>39</v>
      </c>
      <c r="E41" s="226">
        <v>0</v>
      </c>
      <c r="F41" s="227">
        <f t="shared" si="2"/>
        <v>0</v>
      </c>
      <c r="G41" s="226">
        <v>1</v>
      </c>
      <c r="H41" s="228">
        <v>1</v>
      </c>
      <c r="I41" s="229">
        <f t="shared" si="3"/>
        <v>100</v>
      </c>
      <c r="J41" s="226">
        <v>0</v>
      </c>
      <c r="K41" s="227">
        <f t="shared" si="4"/>
        <v>0</v>
      </c>
      <c r="L41" s="226">
        <v>0</v>
      </c>
      <c r="M41" s="227">
        <f t="shared" si="5"/>
        <v>0</v>
      </c>
      <c r="N41" s="230">
        <v>0.5</v>
      </c>
      <c r="O41" s="227">
        <f t="shared" si="6"/>
        <v>50</v>
      </c>
      <c r="P41" s="231"/>
      <c r="Q41" s="232"/>
      <c r="R41" s="232"/>
      <c r="S41" s="232"/>
    </row>
    <row r="42" spans="1:19" ht="18" customHeight="1" x14ac:dyDescent="0.25">
      <c r="A42" s="233" t="s">
        <v>81</v>
      </c>
      <c r="B42" s="234" t="s">
        <v>82</v>
      </c>
      <c r="C42" s="234">
        <f t="shared" si="0"/>
        <v>100</v>
      </c>
      <c r="D42" s="235">
        <f t="shared" si="1"/>
        <v>1</v>
      </c>
      <c r="E42" s="226">
        <v>1</v>
      </c>
      <c r="F42" s="227">
        <f t="shared" si="2"/>
        <v>100</v>
      </c>
      <c r="G42" s="226">
        <v>1</v>
      </c>
      <c r="H42" s="228">
        <v>1</v>
      </c>
      <c r="I42" s="229">
        <f t="shared" si="3"/>
        <v>100</v>
      </c>
      <c r="J42" s="226">
        <v>1</v>
      </c>
      <c r="K42" s="227">
        <f t="shared" si="4"/>
        <v>100</v>
      </c>
      <c r="L42" s="226">
        <v>1</v>
      </c>
      <c r="M42" s="227">
        <f t="shared" si="5"/>
        <v>100</v>
      </c>
      <c r="N42" s="230">
        <v>1</v>
      </c>
      <c r="O42" s="227">
        <f t="shared" si="6"/>
        <v>100</v>
      </c>
      <c r="P42" s="231"/>
      <c r="Q42" s="232"/>
      <c r="R42" s="232"/>
      <c r="S42" s="232"/>
    </row>
    <row r="43" spans="1:19" ht="18" customHeight="1" x14ac:dyDescent="0.25">
      <c r="A43" s="233" t="s">
        <v>83</v>
      </c>
      <c r="B43" s="234" t="s">
        <v>84</v>
      </c>
      <c r="C43" s="234">
        <f t="shared" si="0"/>
        <v>80</v>
      </c>
      <c r="D43" s="235">
        <f t="shared" si="1"/>
        <v>14</v>
      </c>
      <c r="E43" s="226">
        <v>1</v>
      </c>
      <c r="F43" s="227">
        <f t="shared" si="2"/>
        <v>100</v>
      </c>
      <c r="G43" s="226">
        <v>1</v>
      </c>
      <c r="H43" s="228">
        <v>1</v>
      </c>
      <c r="I43" s="229">
        <f t="shared" si="3"/>
        <v>100</v>
      </c>
      <c r="J43" s="226">
        <v>1</v>
      </c>
      <c r="K43" s="227">
        <f t="shared" si="4"/>
        <v>100</v>
      </c>
      <c r="L43" s="226">
        <v>0</v>
      </c>
      <c r="M43" s="227">
        <f t="shared" si="5"/>
        <v>0</v>
      </c>
      <c r="N43" s="230">
        <v>1</v>
      </c>
      <c r="O43" s="227">
        <f t="shared" si="6"/>
        <v>100</v>
      </c>
      <c r="P43" s="231"/>
      <c r="Q43" s="232"/>
      <c r="R43" s="232"/>
      <c r="S43" s="232"/>
    </row>
    <row r="44" spans="1:19" ht="18" customHeight="1" x14ac:dyDescent="0.25">
      <c r="A44" s="233" t="s">
        <v>85</v>
      </c>
      <c r="B44" s="234" t="s">
        <v>86</v>
      </c>
      <c r="C44" s="234">
        <f t="shared" si="0"/>
        <v>80</v>
      </c>
      <c r="D44" s="235">
        <f t="shared" si="1"/>
        <v>14</v>
      </c>
      <c r="E44" s="226">
        <v>1</v>
      </c>
      <c r="F44" s="227">
        <f t="shared" si="2"/>
        <v>100</v>
      </c>
      <c r="G44" s="226">
        <v>1</v>
      </c>
      <c r="H44" s="228">
        <v>1</v>
      </c>
      <c r="I44" s="229">
        <f t="shared" si="3"/>
        <v>100</v>
      </c>
      <c r="J44" s="226">
        <v>1</v>
      </c>
      <c r="K44" s="227">
        <f t="shared" si="4"/>
        <v>100</v>
      </c>
      <c r="L44" s="226">
        <v>0</v>
      </c>
      <c r="M44" s="227">
        <f t="shared" si="5"/>
        <v>0</v>
      </c>
      <c r="N44" s="230">
        <v>1</v>
      </c>
      <c r="O44" s="227">
        <f t="shared" si="6"/>
        <v>100</v>
      </c>
      <c r="P44" s="231"/>
      <c r="Q44" s="232"/>
      <c r="R44" s="232"/>
      <c r="S44" s="232"/>
    </row>
    <row r="45" spans="1:19" ht="18" customHeight="1" x14ac:dyDescent="0.25">
      <c r="A45" s="233" t="s">
        <v>87</v>
      </c>
      <c r="B45" s="234" t="s">
        <v>88</v>
      </c>
      <c r="C45" s="234">
        <f t="shared" si="0"/>
        <v>80</v>
      </c>
      <c r="D45" s="235">
        <f t="shared" si="1"/>
        <v>14</v>
      </c>
      <c r="E45" s="226">
        <v>1</v>
      </c>
      <c r="F45" s="227">
        <f t="shared" si="2"/>
        <v>100</v>
      </c>
      <c r="G45" s="226">
        <v>1</v>
      </c>
      <c r="H45" s="228">
        <v>1</v>
      </c>
      <c r="I45" s="229">
        <f t="shared" si="3"/>
        <v>100</v>
      </c>
      <c r="J45" s="226">
        <v>1</v>
      </c>
      <c r="K45" s="227">
        <f t="shared" si="4"/>
        <v>100</v>
      </c>
      <c r="L45" s="226">
        <v>0</v>
      </c>
      <c r="M45" s="227">
        <f t="shared" si="5"/>
        <v>0</v>
      </c>
      <c r="N45" s="230">
        <v>1</v>
      </c>
      <c r="O45" s="227">
        <f t="shared" si="6"/>
        <v>100</v>
      </c>
      <c r="P45" s="231"/>
      <c r="Q45" s="232"/>
      <c r="R45" s="232"/>
      <c r="S45" s="232"/>
    </row>
    <row r="46" spans="1:19" ht="18" customHeight="1" x14ac:dyDescent="0.25">
      <c r="A46" s="233" t="s">
        <v>89</v>
      </c>
      <c r="B46" s="234" t="s">
        <v>90</v>
      </c>
      <c r="C46" s="234">
        <f t="shared" si="0"/>
        <v>0</v>
      </c>
      <c r="D46" s="235">
        <f t="shared" si="1"/>
        <v>49</v>
      </c>
      <c r="E46" s="226">
        <v>0</v>
      </c>
      <c r="F46" s="227">
        <f t="shared" si="2"/>
        <v>0</v>
      </c>
      <c r="G46" s="226">
        <v>0</v>
      </c>
      <c r="H46" s="228">
        <v>0</v>
      </c>
      <c r="I46" s="229">
        <f t="shared" si="3"/>
        <v>0</v>
      </c>
      <c r="J46" s="226">
        <v>0</v>
      </c>
      <c r="K46" s="227">
        <f t="shared" si="4"/>
        <v>0</v>
      </c>
      <c r="L46" s="226">
        <v>0</v>
      </c>
      <c r="M46" s="227">
        <f t="shared" si="5"/>
        <v>0</v>
      </c>
      <c r="N46" s="230">
        <v>0</v>
      </c>
      <c r="O46" s="227">
        <f t="shared" si="6"/>
        <v>0</v>
      </c>
      <c r="P46" s="231"/>
      <c r="Q46" s="232"/>
      <c r="R46" s="232"/>
      <c r="S46" s="232"/>
    </row>
    <row r="47" spans="1:19" ht="18" customHeight="1" x14ac:dyDescent="0.25">
      <c r="A47" s="233" t="s">
        <v>91</v>
      </c>
      <c r="B47" s="234" t="s">
        <v>92</v>
      </c>
      <c r="C47" s="234">
        <f t="shared" si="0"/>
        <v>40</v>
      </c>
      <c r="D47" s="235">
        <f t="shared" si="1"/>
        <v>33</v>
      </c>
      <c r="E47" s="226">
        <v>0</v>
      </c>
      <c r="F47" s="227">
        <f t="shared" si="2"/>
        <v>0</v>
      </c>
      <c r="G47" s="226">
        <v>1</v>
      </c>
      <c r="H47" s="228">
        <v>1</v>
      </c>
      <c r="I47" s="229">
        <f t="shared" si="3"/>
        <v>100</v>
      </c>
      <c r="J47" s="226">
        <v>0</v>
      </c>
      <c r="K47" s="227">
        <f t="shared" si="4"/>
        <v>0</v>
      </c>
      <c r="L47" s="226">
        <v>0</v>
      </c>
      <c r="M47" s="227">
        <f t="shared" si="5"/>
        <v>0</v>
      </c>
      <c r="N47" s="230">
        <v>1</v>
      </c>
      <c r="O47" s="227">
        <f t="shared" si="6"/>
        <v>100</v>
      </c>
      <c r="P47" s="231"/>
      <c r="Q47" s="232"/>
      <c r="R47" s="232"/>
      <c r="S47" s="232"/>
    </row>
    <row r="48" spans="1:19" ht="18" customHeight="1" x14ac:dyDescent="0.25">
      <c r="A48" s="233" t="s">
        <v>93</v>
      </c>
      <c r="B48" s="234" t="s">
        <v>94</v>
      </c>
      <c r="C48" s="234">
        <f t="shared" si="0"/>
        <v>30</v>
      </c>
      <c r="D48" s="235">
        <f t="shared" si="1"/>
        <v>39</v>
      </c>
      <c r="E48" s="226">
        <v>0</v>
      </c>
      <c r="F48" s="227">
        <f t="shared" si="2"/>
        <v>0</v>
      </c>
      <c r="G48" s="226">
        <v>1</v>
      </c>
      <c r="H48" s="228">
        <v>1</v>
      </c>
      <c r="I48" s="229">
        <f t="shared" si="3"/>
        <v>100</v>
      </c>
      <c r="J48" s="226">
        <v>0</v>
      </c>
      <c r="K48" s="227">
        <f t="shared" si="4"/>
        <v>0</v>
      </c>
      <c r="L48" s="226">
        <v>0</v>
      </c>
      <c r="M48" s="227">
        <f t="shared" si="5"/>
        <v>0</v>
      </c>
      <c r="N48" s="230">
        <v>0.5</v>
      </c>
      <c r="O48" s="227">
        <f t="shared" si="6"/>
        <v>50</v>
      </c>
      <c r="P48" s="231"/>
      <c r="Q48" s="232"/>
      <c r="R48" s="232"/>
      <c r="S48" s="232"/>
    </row>
    <row r="49" spans="1:19" ht="18" customHeight="1" x14ac:dyDescent="0.25">
      <c r="A49" s="233" t="s">
        <v>95</v>
      </c>
      <c r="B49" s="234" t="s">
        <v>96</v>
      </c>
      <c r="C49" s="234">
        <f t="shared" si="0"/>
        <v>0</v>
      </c>
      <c r="D49" s="235">
        <f t="shared" si="1"/>
        <v>49</v>
      </c>
      <c r="E49" s="226">
        <v>0</v>
      </c>
      <c r="F49" s="227">
        <f t="shared" si="2"/>
        <v>0</v>
      </c>
      <c r="G49" s="226">
        <v>0</v>
      </c>
      <c r="H49" s="228">
        <v>0</v>
      </c>
      <c r="I49" s="229">
        <f t="shared" si="3"/>
        <v>0</v>
      </c>
      <c r="J49" s="226">
        <v>0</v>
      </c>
      <c r="K49" s="227">
        <f t="shared" si="4"/>
        <v>0</v>
      </c>
      <c r="L49" s="226">
        <v>0</v>
      </c>
      <c r="M49" s="227">
        <f t="shared" si="5"/>
        <v>0</v>
      </c>
      <c r="N49" s="230">
        <v>0</v>
      </c>
      <c r="O49" s="227">
        <f t="shared" si="6"/>
        <v>0</v>
      </c>
      <c r="P49" s="231"/>
      <c r="Q49" s="232"/>
      <c r="R49" s="232"/>
      <c r="S49" s="232"/>
    </row>
    <row r="50" spans="1:19" ht="18" customHeight="1" x14ac:dyDescent="0.25">
      <c r="A50" s="233" t="s">
        <v>97</v>
      </c>
      <c r="B50" s="234" t="s">
        <v>98</v>
      </c>
      <c r="C50" s="234">
        <f t="shared" si="0"/>
        <v>20</v>
      </c>
      <c r="D50" s="235">
        <f t="shared" si="1"/>
        <v>44</v>
      </c>
      <c r="E50" s="226">
        <v>0</v>
      </c>
      <c r="F50" s="227">
        <f t="shared" si="2"/>
        <v>0</v>
      </c>
      <c r="G50" s="226">
        <v>1</v>
      </c>
      <c r="H50" s="228">
        <v>0</v>
      </c>
      <c r="I50" s="229">
        <f t="shared" si="3"/>
        <v>50</v>
      </c>
      <c r="J50" s="226">
        <v>0</v>
      </c>
      <c r="K50" s="227">
        <f t="shared" si="4"/>
        <v>0</v>
      </c>
      <c r="L50" s="226">
        <v>0</v>
      </c>
      <c r="M50" s="227">
        <f t="shared" si="5"/>
        <v>0</v>
      </c>
      <c r="N50" s="230">
        <v>0.5</v>
      </c>
      <c r="O50" s="227">
        <f t="shared" si="6"/>
        <v>50</v>
      </c>
      <c r="P50" s="231"/>
      <c r="Q50" s="232"/>
      <c r="R50" s="232"/>
      <c r="S50" s="232"/>
    </row>
    <row r="51" spans="1:19" ht="18" customHeight="1" x14ac:dyDescent="0.25">
      <c r="A51" s="233" t="s">
        <v>99</v>
      </c>
      <c r="B51" s="234" t="s">
        <v>100</v>
      </c>
      <c r="C51" s="234">
        <f t="shared" si="0"/>
        <v>90</v>
      </c>
      <c r="D51" s="235">
        <f t="shared" si="1"/>
        <v>8</v>
      </c>
      <c r="E51" s="226">
        <v>1</v>
      </c>
      <c r="F51" s="227">
        <f t="shared" si="2"/>
        <v>100</v>
      </c>
      <c r="G51" s="226">
        <v>1</v>
      </c>
      <c r="H51" s="228">
        <v>1</v>
      </c>
      <c r="I51" s="229">
        <f t="shared" si="3"/>
        <v>100</v>
      </c>
      <c r="J51" s="226">
        <v>1</v>
      </c>
      <c r="K51" s="227">
        <f t="shared" si="4"/>
        <v>100</v>
      </c>
      <c r="L51" s="226">
        <v>0.5</v>
      </c>
      <c r="M51" s="227">
        <f t="shared" si="5"/>
        <v>50</v>
      </c>
      <c r="N51" s="230">
        <v>1</v>
      </c>
      <c r="O51" s="227">
        <f t="shared" si="6"/>
        <v>100</v>
      </c>
      <c r="P51" s="231"/>
      <c r="Q51" s="232"/>
      <c r="R51" s="232"/>
      <c r="S51" s="232"/>
    </row>
    <row r="52" spans="1:19" ht="18" customHeight="1" x14ac:dyDescent="0.25">
      <c r="A52" s="233" t="s">
        <v>101</v>
      </c>
      <c r="B52" s="234" t="s">
        <v>102</v>
      </c>
      <c r="C52" s="234">
        <f t="shared" si="0"/>
        <v>65</v>
      </c>
      <c r="D52" s="235">
        <f t="shared" si="1"/>
        <v>25</v>
      </c>
      <c r="E52" s="226">
        <v>0</v>
      </c>
      <c r="F52" s="227">
        <f t="shared" si="2"/>
        <v>0</v>
      </c>
      <c r="G52" s="226">
        <v>1</v>
      </c>
      <c r="H52" s="228">
        <v>1</v>
      </c>
      <c r="I52" s="229">
        <f t="shared" si="3"/>
        <v>100</v>
      </c>
      <c r="J52" s="226">
        <v>1</v>
      </c>
      <c r="K52" s="227">
        <f t="shared" si="4"/>
        <v>100</v>
      </c>
      <c r="L52" s="226">
        <v>0.75</v>
      </c>
      <c r="M52" s="227">
        <f t="shared" si="5"/>
        <v>75</v>
      </c>
      <c r="N52" s="230">
        <v>0.5</v>
      </c>
      <c r="O52" s="227">
        <f t="shared" si="6"/>
        <v>50</v>
      </c>
      <c r="P52" s="231"/>
      <c r="Q52" s="232"/>
      <c r="R52" s="232"/>
      <c r="S52" s="232"/>
    </row>
    <row r="53" spans="1:19" ht="18" customHeight="1" x14ac:dyDescent="0.25">
      <c r="A53" s="233" t="s">
        <v>103</v>
      </c>
      <c r="B53" s="234" t="s">
        <v>104</v>
      </c>
      <c r="C53" s="234">
        <f t="shared" si="0"/>
        <v>80</v>
      </c>
      <c r="D53" s="235">
        <f t="shared" si="1"/>
        <v>14</v>
      </c>
      <c r="E53" s="226">
        <v>1</v>
      </c>
      <c r="F53" s="227">
        <f t="shared" si="2"/>
        <v>100</v>
      </c>
      <c r="G53" s="226">
        <v>1</v>
      </c>
      <c r="H53" s="228">
        <v>1</v>
      </c>
      <c r="I53" s="229">
        <f t="shared" si="3"/>
        <v>100</v>
      </c>
      <c r="J53" s="226">
        <v>1</v>
      </c>
      <c r="K53" s="227">
        <f t="shared" si="4"/>
        <v>100</v>
      </c>
      <c r="L53" s="226">
        <v>0</v>
      </c>
      <c r="M53" s="227">
        <f t="shared" si="5"/>
        <v>0</v>
      </c>
      <c r="N53" s="230">
        <v>1</v>
      </c>
      <c r="O53" s="227">
        <f t="shared" si="6"/>
        <v>100</v>
      </c>
      <c r="P53" s="231"/>
      <c r="Q53" s="232"/>
      <c r="R53" s="232"/>
      <c r="S53" s="232"/>
    </row>
    <row r="54" spans="1:19" ht="18" customHeight="1" x14ac:dyDescent="0.25">
      <c r="A54" s="233" t="s">
        <v>105</v>
      </c>
      <c r="B54" s="234" t="s">
        <v>106</v>
      </c>
      <c r="C54" s="234">
        <f t="shared" si="0"/>
        <v>20</v>
      </c>
      <c r="D54" s="235">
        <f t="shared" si="1"/>
        <v>44</v>
      </c>
      <c r="E54" s="226">
        <v>0</v>
      </c>
      <c r="F54" s="227">
        <f t="shared" si="2"/>
        <v>0</v>
      </c>
      <c r="G54" s="226">
        <v>1</v>
      </c>
      <c r="H54" s="228">
        <v>0</v>
      </c>
      <c r="I54" s="229">
        <f t="shared" si="3"/>
        <v>50</v>
      </c>
      <c r="J54" s="226">
        <v>0</v>
      </c>
      <c r="K54" s="227">
        <f t="shared" si="4"/>
        <v>0</v>
      </c>
      <c r="L54" s="226">
        <v>0</v>
      </c>
      <c r="M54" s="227">
        <f t="shared" si="5"/>
        <v>0</v>
      </c>
      <c r="N54" s="230">
        <v>0.5</v>
      </c>
      <c r="O54" s="227">
        <f t="shared" si="6"/>
        <v>50</v>
      </c>
      <c r="P54" s="231"/>
      <c r="Q54" s="232"/>
      <c r="R54" s="232"/>
      <c r="S54" s="232"/>
    </row>
    <row r="55" spans="1:19" ht="18" customHeight="1" x14ac:dyDescent="0.25">
      <c r="A55" s="233" t="s">
        <v>107</v>
      </c>
      <c r="B55" s="234" t="s">
        <v>108</v>
      </c>
      <c r="C55" s="234">
        <f t="shared" si="0"/>
        <v>40</v>
      </c>
      <c r="D55" s="235">
        <f t="shared" si="1"/>
        <v>33</v>
      </c>
      <c r="E55" s="226">
        <v>0</v>
      </c>
      <c r="F55" s="227">
        <f t="shared" si="2"/>
        <v>0</v>
      </c>
      <c r="G55" s="226">
        <v>1</v>
      </c>
      <c r="H55" s="228">
        <v>1</v>
      </c>
      <c r="I55" s="229">
        <f t="shared" si="3"/>
        <v>100</v>
      </c>
      <c r="J55" s="226">
        <v>0</v>
      </c>
      <c r="K55" s="227">
        <f t="shared" si="4"/>
        <v>0</v>
      </c>
      <c r="L55" s="226">
        <v>0</v>
      </c>
      <c r="M55" s="227">
        <f t="shared" si="5"/>
        <v>0</v>
      </c>
      <c r="N55" s="230">
        <v>1</v>
      </c>
      <c r="O55" s="227">
        <f t="shared" si="6"/>
        <v>100</v>
      </c>
      <c r="P55" s="27"/>
      <c r="Q55" s="238"/>
      <c r="R55" s="238"/>
      <c r="S55" s="238"/>
    </row>
    <row r="56" spans="1:19" ht="18" customHeight="1" x14ac:dyDescent="0.25">
      <c r="A56" s="239" t="s">
        <v>109</v>
      </c>
      <c r="B56" s="240" t="s">
        <v>110</v>
      </c>
      <c r="C56" s="240">
        <f t="shared" si="0"/>
        <v>40</v>
      </c>
      <c r="D56" s="241">
        <f t="shared" si="1"/>
        <v>33</v>
      </c>
      <c r="E56" s="226">
        <v>0</v>
      </c>
      <c r="F56" s="227">
        <f t="shared" si="2"/>
        <v>0</v>
      </c>
      <c r="G56" s="242">
        <v>1</v>
      </c>
      <c r="H56" s="243">
        <v>0</v>
      </c>
      <c r="I56" s="229">
        <f t="shared" si="3"/>
        <v>50</v>
      </c>
      <c r="J56" s="226">
        <v>1</v>
      </c>
      <c r="K56" s="227">
        <f t="shared" si="4"/>
        <v>100</v>
      </c>
      <c r="L56" s="226">
        <v>0</v>
      </c>
      <c r="M56" s="227">
        <f t="shared" si="5"/>
        <v>0</v>
      </c>
      <c r="N56" s="230">
        <v>0.5</v>
      </c>
      <c r="O56" s="227">
        <f t="shared" si="6"/>
        <v>50</v>
      </c>
      <c r="P56" s="231"/>
      <c r="Q56" s="232"/>
      <c r="R56" s="232"/>
      <c r="S56" s="232"/>
    </row>
    <row r="57" spans="1:19" ht="18" customHeight="1" x14ac:dyDescent="0.25">
      <c r="A57" s="244"/>
      <c r="B57" s="245"/>
      <c r="C57" s="246"/>
      <c r="D57" s="247"/>
      <c r="E57" s="248" t="s">
        <v>136</v>
      </c>
      <c r="F57" s="249"/>
      <c r="G57" s="250" t="s">
        <v>136</v>
      </c>
      <c r="H57" s="251" t="s">
        <v>136</v>
      </c>
      <c r="I57" s="252"/>
      <c r="J57" s="253" t="s">
        <v>136</v>
      </c>
      <c r="K57" s="254" t="s">
        <v>173</v>
      </c>
      <c r="L57" s="253" t="s">
        <v>136</v>
      </c>
      <c r="M57" s="254" t="s">
        <v>173</v>
      </c>
      <c r="N57" s="255" t="s">
        <v>136</v>
      </c>
      <c r="O57" s="254" t="s">
        <v>173</v>
      </c>
      <c r="P57" s="256"/>
      <c r="Q57" s="231"/>
      <c r="R57" s="231"/>
      <c r="S57" s="231"/>
    </row>
    <row r="58" spans="1:19" ht="36" customHeight="1" x14ac:dyDescent="0.2">
      <c r="A58" s="257" t="s">
        <v>137</v>
      </c>
      <c r="B58" s="258" t="s">
        <v>112</v>
      </c>
      <c r="C58" s="259">
        <f>MAX(C5:C56)</f>
        <v>100</v>
      </c>
      <c r="D58" s="260" t="s">
        <v>112</v>
      </c>
      <c r="E58" s="261">
        <f t="shared" ref="E58:F58" si="7">MAX(E5:E56)</f>
        <v>1</v>
      </c>
      <c r="F58" s="260">
        <f t="shared" si="7"/>
        <v>100</v>
      </c>
      <c r="G58" s="261">
        <f t="shared" ref="G58:H58" si="8">MAX(G5:G57)</f>
        <v>1</v>
      </c>
      <c r="H58" s="262">
        <f t="shared" si="8"/>
        <v>1</v>
      </c>
      <c r="I58" s="263">
        <f t="shared" ref="I58:J58" si="9">MAX(I5:I56)</f>
        <v>100</v>
      </c>
      <c r="J58" s="261">
        <f t="shared" si="9"/>
        <v>1</v>
      </c>
      <c r="K58" s="260">
        <f>MAX(K5:K57)</f>
        <v>100</v>
      </c>
      <c r="L58" s="261">
        <f>MAX(L5:L56)</f>
        <v>1</v>
      </c>
      <c r="M58" s="260">
        <f t="shared" ref="M58:O58" si="10">MAX(M5:M57)</f>
        <v>100</v>
      </c>
      <c r="N58" s="264">
        <f t="shared" si="10"/>
        <v>1</v>
      </c>
      <c r="O58" s="260">
        <f t="shared" si="10"/>
        <v>100</v>
      </c>
      <c r="P58" s="265"/>
      <c r="Q58" s="266"/>
      <c r="R58" s="266"/>
      <c r="S58" s="266"/>
    </row>
    <row r="59" spans="1:19" ht="36.75" customHeight="1" x14ac:dyDescent="0.2">
      <c r="A59" s="267" t="s">
        <v>138</v>
      </c>
      <c r="B59" s="268" t="s">
        <v>112</v>
      </c>
      <c r="C59" s="269">
        <f>MIN(C5:C56)</f>
        <v>0</v>
      </c>
      <c r="D59" s="270" t="s">
        <v>112</v>
      </c>
      <c r="E59" s="271">
        <f t="shared" ref="E59:O59" si="11">MIN(E5:E56)</f>
        <v>0</v>
      </c>
      <c r="F59" s="270">
        <f t="shared" si="11"/>
        <v>0</v>
      </c>
      <c r="G59" s="271">
        <f t="shared" si="11"/>
        <v>0</v>
      </c>
      <c r="H59" s="272">
        <f t="shared" si="11"/>
        <v>0</v>
      </c>
      <c r="I59" s="273">
        <f t="shared" si="11"/>
        <v>0</v>
      </c>
      <c r="J59" s="271">
        <f t="shared" si="11"/>
        <v>0</v>
      </c>
      <c r="K59" s="270">
        <f t="shared" si="11"/>
        <v>0</v>
      </c>
      <c r="L59" s="271">
        <f t="shared" si="11"/>
        <v>0</v>
      </c>
      <c r="M59" s="270">
        <f t="shared" si="11"/>
        <v>0</v>
      </c>
      <c r="N59" s="274">
        <f t="shared" si="11"/>
        <v>0</v>
      </c>
      <c r="O59" s="270">
        <f t="shared" si="11"/>
        <v>0</v>
      </c>
      <c r="P59" s="265"/>
      <c r="Q59" s="266"/>
      <c r="R59" s="266"/>
      <c r="S59" s="266"/>
    </row>
    <row r="60" spans="1:19" ht="18" hidden="1" customHeight="1" x14ac:dyDescent="0.25">
      <c r="A60" s="128"/>
      <c r="B60" s="275"/>
      <c r="C60" s="275"/>
      <c r="D60" s="275"/>
      <c r="E60" s="276"/>
      <c r="F60" s="276"/>
      <c r="G60" s="276"/>
      <c r="H60" s="276"/>
      <c r="I60" s="276"/>
      <c r="J60" s="276"/>
      <c r="K60" s="276"/>
      <c r="L60" s="275"/>
      <c r="M60" s="276"/>
      <c r="N60" s="276"/>
      <c r="O60" s="276"/>
      <c r="P60" s="231"/>
      <c r="Q60" s="231"/>
      <c r="R60" s="231"/>
      <c r="S60" s="231"/>
    </row>
    <row r="61" spans="1:19" ht="18" hidden="1" customHeight="1" x14ac:dyDescent="0.25">
      <c r="A61" s="277"/>
      <c r="B61" s="231"/>
      <c r="C61" s="231"/>
      <c r="D61" s="231"/>
      <c r="E61" s="278"/>
      <c r="F61" s="278"/>
      <c r="G61" s="279"/>
      <c r="H61" s="278"/>
      <c r="I61" s="278"/>
      <c r="J61" s="278"/>
      <c r="K61" s="278"/>
      <c r="L61" s="231"/>
      <c r="M61" s="278"/>
      <c r="N61" s="278"/>
      <c r="O61" s="278"/>
      <c r="P61" s="231"/>
      <c r="Q61" s="231"/>
      <c r="R61" s="231"/>
      <c r="S61" s="231"/>
    </row>
    <row r="62" spans="1:19" ht="18" hidden="1" customHeight="1" x14ac:dyDescent="0.25">
      <c r="A62" s="280"/>
      <c r="B62" s="231"/>
      <c r="C62" s="231"/>
      <c r="D62" s="231"/>
      <c r="E62" s="278"/>
      <c r="F62" s="278"/>
      <c r="G62" s="278"/>
      <c r="H62" s="278"/>
      <c r="I62" s="278"/>
      <c r="J62" s="278"/>
      <c r="K62" s="278"/>
      <c r="L62" s="231"/>
      <c r="M62" s="278"/>
      <c r="N62" s="278"/>
      <c r="O62" s="278"/>
      <c r="P62" s="231"/>
      <c r="Q62" s="231"/>
      <c r="R62" s="231"/>
      <c r="S62" s="231"/>
    </row>
    <row r="63" spans="1:19" ht="18" hidden="1" customHeight="1" x14ac:dyDescent="0.25">
      <c r="A63" s="280"/>
      <c r="B63" s="231"/>
      <c r="C63" s="231"/>
      <c r="D63" s="231"/>
      <c r="E63" s="278"/>
      <c r="F63" s="278"/>
      <c r="G63" s="278"/>
      <c r="H63" s="278"/>
      <c r="I63" s="278"/>
      <c r="J63" s="278"/>
      <c r="K63" s="278"/>
      <c r="L63" s="231"/>
      <c r="M63" s="278"/>
      <c r="N63" s="278"/>
      <c r="O63" s="278"/>
      <c r="P63" s="231"/>
      <c r="Q63" s="231"/>
      <c r="R63" s="231"/>
      <c r="S63" s="231"/>
    </row>
    <row r="64" spans="1:19" ht="18" hidden="1" customHeight="1" x14ac:dyDescent="0.25">
      <c r="A64" s="277"/>
      <c r="B64" s="231"/>
      <c r="C64" s="231"/>
      <c r="D64" s="231"/>
      <c r="E64" s="278"/>
      <c r="F64" s="278"/>
      <c r="G64" s="278"/>
      <c r="H64" s="278"/>
      <c r="I64" s="278"/>
      <c r="J64" s="278"/>
      <c r="K64" s="278"/>
      <c r="L64" s="231"/>
      <c r="M64" s="278"/>
      <c r="N64" s="278"/>
      <c r="O64" s="278"/>
      <c r="P64" s="231"/>
      <c r="Q64" s="231"/>
      <c r="R64" s="231"/>
      <c r="S64" s="231"/>
    </row>
    <row r="65" spans="1:19" ht="18" hidden="1" customHeight="1" x14ac:dyDescent="0.25">
      <c r="A65" s="277"/>
      <c r="B65" s="231"/>
      <c r="C65" s="231"/>
      <c r="D65" s="231"/>
      <c r="E65" s="278"/>
      <c r="F65" s="278"/>
      <c r="G65" s="278"/>
      <c r="H65" s="278"/>
      <c r="I65" s="278"/>
      <c r="J65" s="278"/>
      <c r="K65" s="278"/>
      <c r="L65" s="231"/>
      <c r="M65" s="278"/>
      <c r="N65" s="278"/>
      <c r="O65" s="278"/>
      <c r="P65" s="231"/>
      <c r="Q65" s="231"/>
      <c r="R65" s="231"/>
      <c r="S65" s="231"/>
    </row>
    <row r="66" spans="1:19" ht="18" hidden="1" customHeight="1" x14ac:dyDescent="0.25">
      <c r="A66" s="277"/>
      <c r="B66" s="231"/>
      <c r="C66" s="231"/>
      <c r="D66" s="231"/>
      <c r="E66" s="278"/>
      <c r="F66" s="278"/>
      <c r="G66" s="278"/>
      <c r="H66" s="278"/>
      <c r="I66" s="278"/>
      <c r="J66" s="278"/>
      <c r="K66" s="278"/>
      <c r="L66" s="231"/>
      <c r="M66" s="278"/>
      <c r="N66" s="278"/>
      <c r="O66" s="278"/>
      <c r="P66" s="231"/>
      <c r="Q66" s="231"/>
      <c r="R66" s="231"/>
      <c r="S66" s="231"/>
    </row>
    <row r="67" spans="1:19" ht="18" hidden="1" customHeight="1" x14ac:dyDescent="0.25">
      <c r="A67" s="277"/>
      <c r="B67" s="231"/>
      <c r="C67" s="231"/>
      <c r="D67" s="231"/>
      <c r="E67" s="278"/>
      <c r="F67" s="278"/>
      <c r="G67" s="278"/>
      <c r="H67" s="278"/>
      <c r="I67" s="278"/>
      <c r="J67" s="278"/>
      <c r="K67" s="278"/>
      <c r="L67" s="231"/>
      <c r="M67" s="278"/>
      <c r="N67" s="278"/>
      <c r="O67" s="278"/>
      <c r="P67" s="231"/>
      <c r="Q67" s="231"/>
      <c r="R67" s="231"/>
      <c r="S67" s="231"/>
    </row>
    <row r="68" spans="1:19" ht="18" hidden="1" customHeight="1" x14ac:dyDescent="0.25">
      <c r="A68" s="277"/>
      <c r="B68" s="231"/>
      <c r="C68" s="231"/>
      <c r="D68" s="231"/>
      <c r="E68" s="278"/>
      <c r="F68" s="278"/>
      <c r="G68" s="278"/>
      <c r="H68" s="278"/>
      <c r="I68" s="278"/>
      <c r="J68" s="278"/>
      <c r="K68" s="278"/>
      <c r="L68" s="231"/>
      <c r="M68" s="278"/>
      <c r="N68" s="278"/>
      <c r="O68" s="278"/>
      <c r="P68" s="231"/>
      <c r="Q68" s="231"/>
      <c r="R68" s="231"/>
      <c r="S68" s="231"/>
    </row>
    <row r="69" spans="1:19" ht="18" hidden="1" customHeight="1" x14ac:dyDescent="0.25">
      <c r="A69" s="277"/>
      <c r="B69" s="231"/>
      <c r="C69" s="231"/>
      <c r="D69" s="231"/>
      <c r="E69" s="278"/>
      <c r="F69" s="278"/>
      <c r="G69" s="278"/>
      <c r="H69" s="278"/>
      <c r="I69" s="278"/>
      <c r="J69" s="278"/>
      <c r="K69" s="278"/>
      <c r="L69" s="231"/>
      <c r="M69" s="278"/>
      <c r="N69" s="278"/>
      <c r="O69" s="278"/>
      <c r="P69" s="231"/>
      <c r="Q69" s="231"/>
      <c r="R69" s="231"/>
      <c r="S69" s="231"/>
    </row>
    <row r="70" spans="1:19" ht="18" hidden="1" customHeight="1" x14ac:dyDescent="0.25">
      <c r="A70" s="277"/>
      <c r="B70" s="231"/>
      <c r="C70" s="231"/>
      <c r="D70" s="231"/>
      <c r="E70" s="278"/>
      <c r="F70" s="278"/>
      <c r="G70" s="278"/>
      <c r="H70" s="278"/>
      <c r="I70" s="278"/>
      <c r="J70" s="278"/>
      <c r="K70" s="278"/>
      <c r="L70" s="231"/>
      <c r="M70" s="278"/>
      <c r="N70" s="278"/>
      <c r="O70" s="278"/>
      <c r="P70" s="231"/>
      <c r="Q70" s="231"/>
      <c r="R70" s="231"/>
      <c r="S70" s="231"/>
    </row>
    <row r="71" spans="1:19" ht="18" hidden="1" customHeight="1" x14ac:dyDescent="0.25">
      <c r="A71" s="277"/>
      <c r="B71" s="231"/>
      <c r="C71" s="231"/>
      <c r="D71" s="231"/>
      <c r="E71" s="278"/>
      <c r="F71" s="278"/>
      <c r="G71" s="278"/>
      <c r="H71" s="278"/>
      <c r="I71" s="278"/>
      <c r="J71" s="278"/>
      <c r="K71" s="278"/>
      <c r="L71" s="231"/>
      <c r="M71" s="278"/>
      <c r="N71" s="278"/>
      <c r="O71" s="278"/>
      <c r="P71" s="231"/>
      <c r="Q71" s="231"/>
      <c r="R71" s="231"/>
      <c r="S71" s="231"/>
    </row>
    <row r="72" spans="1:19" ht="18" hidden="1" customHeight="1" x14ac:dyDescent="0.25">
      <c r="A72" s="277"/>
      <c r="B72" s="231"/>
      <c r="C72" s="231"/>
      <c r="D72" s="231"/>
      <c r="E72" s="278"/>
      <c r="F72" s="278"/>
      <c r="G72" s="278"/>
      <c r="H72" s="278"/>
      <c r="I72" s="278"/>
      <c r="J72" s="278"/>
      <c r="K72" s="278"/>
      <c r="L72" s="231"/>
      <c r="M72" s="278"/>
      <c r="N72" s="278"/>
      <c r="O72" s="278"/>
      <c r="P72" s="231"/>
      <c r="Q72" s="231"/>
      <c r="R72" s="231"/>
      <c r="S72" s="231"/>
    </row>
    <row r="73" spans="1:19" ht="18" hidden="1" customHeight="1" x14ac:dyDescent="0.25">
      <c r="A73" s="277"/>
      <c r="B73" s="231"/>
      <c r="C73" s="231"/>
      <c r="D73" s="231"/>
      <c r="E73" s="278"/>
      <c r="F73" s="278"/>
      <c r="G73" s="278"/>
      <c r="H73" s="278"/>
      <c r="I73" s="278"/>
      <c r="J73" s="278"/>
      <c r="K73" s="278"/>
      <c r="L73" s="231"/>
      <c r="M73" s="278"/>
      <c r="N73" s="278"/>
      <c r="O73" s="278"/>
      <c r="P73" s="231"/>
      <c r="Q73" s="231"/>
      <c r="R73" s="231"/>
      <c r="S73" s="231"/>
    </row>
    <row r="74" spans="1:19" ht="18" hidden="1" customHeight="1" x14ac:dyDescent="0.25">
      <c r="A74" s="277"/>
      <c r="B74" s="231"/>
      <c r="C74" s="231"/>
      <c r="D74" s="231"/>
      <c r="E74" s="278"/>
      <c r="F74" s="278"/>
      <c r="G74" s="278"/>
      <c r="H74" s="278"/>
      <c r="I74" s="278"/>
      <c r="J74" s="278"/>
      <c r="K74" s="278"/>
      <c r="L74" s="231"/>
      <c r="M74" s="278"/>
      <c r="N74" s="278"/>
      <c r="O74" s="278"/>
      <c r="P74" s="231"/>
      <c r="Q74" s="231"/>
      <c r="R74" s="231"/>
      <c r="S74" s="231"/>
    </row>
    <row r="75" spans="1:19" ht="18" hidden="1" customHeight="1" x14ac:dyDescent="0.25">
      <c r="A75" s="277"/>
      <c r="B75" s="231"/>
      <c r="C75" s="231"/>
      <c r="D75" s="231"/>
      <c r="E75" s="278"/>
      <c r="F75" s="278"/>
      <c r="G75" s="278"/>
      <c r="H75" s="278"/>
      <c r="I75" s="278"/>
      <c r="J75" s="278"/>
      <c r="K75" s="278"/>
      <c r="L75" s="231"/>
      <c r="M75" s="278"/>
      <c r="N75" s="278"/>
      <c r="O75" s="278"/>
      <c r="P75" s="231"/>
      <c r="Q75" s="231"/>
      <c r="R75" s="231"/>
      <c r="S75" s="231"/>
    </row>
    <row r="76" spans="1:19" ht="18" hidden="1" customHeight="1" x14ac:dyDescent="0.25">
      <c r="A76" s="277"/>
      <c r="B76" s="231"/>
      <c r="C76" s="231"/>
      <c r="D76" s="231"/>
      <c r="E76" s="278"/>
      <c r="F76" s="278"/>
      <c r="G76" s="278"/>
      <c r="H76" s="278"/>
      <c r="I76" s="278"/>
      <c r="J76" s="278"/>
      <c r="K76" s="278"/>
      <c r="L76" s="231"/>
      <c r="M76" s="278"/>
      <c r="N76" s="278"/>
      <c r="O76" s="278"/>
      <c r="P76" s="231"/>
      <c r="Q76" s="231"/>
      <c r="R76" s="231"/>
      <c r="S76" s="231"/>
    </row>
    <row r="77" spans="1:19" ht="18" hidden="1" customHeight="1" x14ac:dyDescent="0.25">
      <c r="A77" s="277"/>
      <c r="B77" s="231"/>
      <c r="C77" s="231"/>
      <c r="D77" s="231"/>
      <c r="E77" s="278"/>
      <c r="F77" s="278"/>
      <c r="G77" s="278"/>
      <c r="H77" s="278"/>
      <c r="I77" s="278"/>
      <c r="J77" s="278"/>
      <c r="K77" s="278"/>
      <c r="L77" s="231"/>
      <c r="M77" s="278"/>
      <c r="N77" s="278"/>
      <c r="O77" s="278"/>
      <c r="P77" s="231"/>
      <c r="Q77" s="231"/>
      <c r="R77" s="231"/>
      <c r="S77" s="231"/>
    </row>
    <row r="78" spans="1:19" ht="18" hidden="1" customHeight="1" x14ac:dyDescent="0.25">
      <c r="A78" s="277"/>
      <c r="B78" s="231"/>
      <c r="C78" s="231"/>
      <c r="D78" s="231"/>
      <c r="E78" s="278"/>
      <c r="F78" s="278"/>
      <c r="G78" s="278"/>
      <c r="H78" s="278"/>
      <c r="I78" s="278"/>
      <c r="J78" s="278"/>
      <c r="K78" s="278"/>
      <c r="L78" s="231"/>
      <c r="M78" s="278"/>
      <c r="N78" s="278"/>
      <c r="O78" s="278"/>
      <c r="P78" s="231"/>
      <c r="Q78" s="231"/>
      <c r="R78" s="231"/>
      <c r="S78" s="231"/>
    </row>
    <row r="79" spans="1:19" ht="18" hidden="1" customHeight="1" x14ac:dyDescent="0.25">
      <c r="A79" s="277"/>
      <c r="B79" s="231"/>
      <c r="C79" s="231"/>
      <c r="D79" s="231"/>
      <c r="E79" s="278"/>
      <c r="F79" s="278"/>
      <c r="G79" s="278"/>
      <c r="H79" s="278"/>
      <c r="I79" s="278"/>
      <c r="J79" s="278"/>
      <c r="K79" s="278"/>
      <c r="L79" s="231"/>
      <c r="M79" s="278"/>
      <c r="N79" s="278"/>
      <c r="O79" s="278"/>
      <c r="P79" s="231"/>
      <c r="Q79" s="231"/>
      <c r="R79" s="231"/>
      <c r="S79" s="231"/>
    </row>
    <row r="80" spans="1:19" ht="18" hidden="1" customHeight="1" x14ac:dyDescent="0.25">
      <c r="A80" s="277"/>
      <c r="B80" s="231"/>
      <c r="C80" s="231"/>
      <c r="D80" s="231"/>
      <c r="E80" s="278"/>
      <c r="F80" s="278"/>
      <c r="G80" s="278"/>
      <c r="H80" s="278"/>
      <c r="I80" s="278"/>
      <c r="J80" s="278"/>
      <c r="K80" s="278"/>
      <c r="L80" s="231"/>
      <c r="M80" s="278"/>
      <c r="N80" s="278"/>
      <c r="O80" s="278"/>
      <c r="P80" s="231"/>
      <c r="Q80" s="231"/>
      <c r="R80" s="231"/>
      <c r="S80" s="231"/>
    </row>
    <row r="81" spans="1:19" ht="18" hidden="1" customHeight="1" x14ac:dyDescent="0.25">
      <c r="A81" s="277"/>
      <c r="B81" s="231"/>
      <c r="C81" s="231"/>
      <c r="D81" s="231"/>
      <c r="E81" s="278"/>
      <c r="F81" s="278"/>
      <c r="G81" s="278"/>
      <c r="H81" s="278"/>
      <c r="I81" s="278"/>
      <c r="J81" s="278"/>
      <c r="K81" s="278"/>
      <c r="L81" s="231"/>
      <c r="M81" s="278"/>
      <c r="N81" s="278"/>
      <c r="O81" s="278"/>
      <c r="P81" s="231"/>
      <c r="Q81" s="231"/>
      <c r="R81" s="231"/>
      <c r="S81" s="231"/>
    </row>
    <row r="82" spans="1:19" ht="18" hidden="1" customHeight="1" x14ac:dyDescent="0.25">
      <c r="A82" s="277"/>
      <c r="B82" s="231"/>
      <c r="C82" s="231"/>
      <c r="D82" s="231"/>
      <c r="E82" s="278"/>
      <c r="F82" s="278"/>
      <c r="G82" s="278"/>
      <c r="H82" s="278"/>
      <c r="I82" s="278"/>
      <c r="J82" s="278"/>
      <c r="K82" s="278"/>
      <c r="L82" s="231"/>
      <c r="M82" s="278"/>
      <c r="N82" s="278"/>
      <c r="O82" s="278"/>
      <c r="P82" s="231"/>
      <c r="Q82" s="231"/>
      <c r="R82" s="231"/>
      <c r="S82" s="231"/>
    </row>
    <row r="83" spans="1:19" ht="18" hidden="1" customHeight="1" x14ac:dyDescent="0.25">
      <c r="A83" s="277"/>
      <c r="B83" s="231"/>
      <c r="C83" s="231"/>
      <c r="D83" s="231"/>
      <c r="E83" s="278"/>
      <c r="F83" s="278"/>
      <c r="G83" s="278"/>
      <c r="H83" s="278"/>
      <c r="I83" s="278"/>
      <c r="J83" s="278"/>
      <c r="K83" s="278"/>
      <c r="L83" s="231"/>
      <c r="M83" s="278"/>
      <c r="N83" s="278"/>
      <c r="O83" s="278"/>
      <c r="P83" s="231"/>
      <c r="Q83" s="231"/>
      <c r="R83" s="231"/>
      <c r="S83" s="231"/>
    </row>
    <row r="84" spans="1:19" ht="18" hidden="1" customHeight="1" x14ac:dyDescent="0.25">
      <c r="A84" s="277"/>
      <c r="B84" s="231"/>
      <c r="C84" s="231"/>
      <c r="D84" s="231"/>
      <c r="E84" s="278"/>
      <c r="F84" s="278"/>
      <c r="G84" s="278"/>
      <c r="H84" s="278"/>
      <c r="I84" s="278"/>
      <c r="J84" s="278"/>
      <c r="K84" s="278"/>
      <c r="L84" s="231"/>
      <c r="M84" s="278"/>
      <c r="N84" s="278"/>
      <c r="O84" s="278"/>
      <c r="P84" s="231"/>
      <c r="Q84" s="231"/>
      <c r="R84" s="231"/>
      <c r="S84" s="231"/>
    </row>
    <row r="85" spans="1:19" ht="18" hidden="1" customHeight="1" x14ac:dyDescent="0.25">
      <c r="A85" s="277"/>
      <c r="B85" s="231"/>
      <c r="C85" s="231"/>
      <c r="D85" s="231"/>
      <c r="E85" s="278"/>
      <c r="F85" s="278"/>
      <c r="G85" s="278"/>
      <c r="H85" s="278"/>
      <c r="I85" s="278"/>
      <c r="J85" s="278"/>
      <c r="K85" s="278"/>
      <c r="L85" s="231"/>
      <c r="M85" s="278"/>
      <c r="N85" s="278"/>
      <c r="O85" s="278"/>
      <c r="P85" s="231"/>
      <c r="Q85" s="231"/>
      <c r="R85" s="231"/>
      <c r="S85" s="231"/>
    </row>
    <row r="86" spans="1:19" ht="18" hidden="1" customHeight="1" x14ac:dyDescent="0.25">
      <c r="A86" s="277"/>
      <c r="B86" s="231"/>
      <c r="C86" s="231"/>
      <c r="D86" s="231"/>
      <c r="E86" s="278"/>
      <c r="F86" s="278"/>
      <c r="G86" s="278"/>
      <c r="H86" s="278"/>
      <c r="I86" s="278"/>
      <c r="J86" s="278"/>
      <c r="K86" s="278"/>
      <c r="L86" s="231"/>
      <c r="M86" s="278"/>
      <c r="N86" s="278"/>
      <c r="O86" s="278"/>
      <c r="P86" s="231"/>
      <c r="Q86" s="231"/>
      <c r="R86" s="231"/>
      <c r="S86" s="231"/>
    </row>
    <row r="87" spans="1:19" ht="18" hidden="1" customHeight="1" x14ac:dyDescent="0.25">
      <c r="A87" s="277"/>
      <c r="B87" s="231"/>
      <c r="C87" s="231"/>
      <c r="D87" s="231"/>
      <c r="E87" s="278"/>
      <c r="F87" s="278"/>
      <c r="G87" s="278"/>
      <c r="H87" s="278"/>
      <c r="I87" s="278"/>
      <c r="J87" s="278"/>
      <c r="K87" s="278"/>
      <c r="L87" s="231"/>
      <c r="M87" s="278"/>
      <c r="N87" s="278"/>
      <c r="O87" s="278"/>
      <c r="P87" s="231"/>
      <c r="Q87" s="231"/>
      <c r="R87" s="231"/>
      <c r="S87" s="231"/>
    </row>
    <row r="88" spans="1:19" ht="18" hidden="1" customHeight="1" x14ac:dyDescent="0.25">
      <c r="A88" s="277"/>
      <c r="B88" s="231"/>
      <c r="C88" s="231"/>
      <c r="D88" s="231"/>
      <c r="E88" s="278"/>
      <c r="F88" s="278"/>
      <c r="G88" s="278"/>
      <c r="H88" s="278"/>
      <c r="I88" s="278"/>
      <c r="J88" s="278"/>
      <c r="K88" s="278"/>
      <c r="L88" s="231"/>
      <c r="M88" s="278"/>
      <c r="N88" s="278"/>
      <c r="O88" s="278"/>
      <c r="P88" s="231"/>
      <c r="Q88" s="231"/>
      <c r="R88" s="231"/>
      <c r="S88" s="231"/>
    </row>
    <row r="89" spans="1:19" ht="18" hidden="1" customHeight="1" x14ac:dyDescent="0.25">
      <c r="A89" s="277"/>
      <c r="B89" s="231"/>
      <c r="C89" s="231"/>
      <c r="D89" s="231"/>
      <c r="E89" s="278"/>
      <c r="F89" s="278"/>
      <c r="G89" s="278"/>
      <c r="H89" s="278"/>
      <c r="I89" s="278"/>
      <c r="J89" s="278"/>
      <c r="K89" s="278"/>
      <c r="L89" s="231"/>
      <c r="M89" s="278"/>
      <c r="N89" s="278"/>
      <c r="O89" s="278"/>
      <c r="P89" s="231"/>
      <c r="Q89" s="231"/>
      <c r="R89" s="231"/>
      <c r="S89" s="231"/>
    </row>
    <row r="90" spans="1:19" ht="18" hidden="1" customHeight="1" x14ac:dyDescent="0.25">
      <c r="A90" s="277"/>
      <c r="B90" s="231"/>
      <c r="C90" s="231"/>
      <c r="D90" s="231"/>
      <c r="E90" s="278"/>
      <c r="F90" s="278"/>
      <c r="G90" s="278"/>
      <c r="H90" s="278"/>
      <c r="I90" s="278"/>
      <c r="J90" s="278"/>
      <c r="K90" s="278"/>
      <c r="L90" s="231"/>
      <c r="M90" s="278"/>
      <c r="N90" s="278"/>
      <c r="O90" s="278"/>
      <c r="P90" s="231"/>
      <c r="Q90" s="231"/>
      <c r="R90" s="231"/>
      <c r="S90" s="231"/>
    </row>
    <row r="91" spans="1:19" ht="18" hidden="1" customHeight="1" x14ac:dyDescent="0.25">
      <c r="A91" s="277"/>
      <c r="B91" s="231"/>
      <c r="C91" s="231"/>
      <c r="D91" s="231"/>
      <c r="E91" s="278"/>
      <c r="F91" s="278"/>
      <c r="G91" s="278"/>
      <c r="H91" s="278"/>
      <c r="I91" s="278"/>
      <c r="J91" s="278"/>
      <c r="K91" s="278"/>
      <c r="L91" s="231"/>
      <c r="M91" s="278"/>
      <c r="N91" s="278"/>
      <c r="O91" s="278"/>
      <c r="P91" s="231"/>
      <c r="Q91" s="231"/>
      <c r="R91" s="231"/>
      <c r="S91" s="231"/>
    </row>
    <row r="92" spans="1:19" ht="18" hidden="1" customHeight="1" x14ac:dyDescent="0.25">
      <c r="A92" s="277"/>
      <c r="B92" s="231"/>
      <c r="C92" s="231"/>
      <c r="D92" s="231"/>
      <c r="E92" s="278"/>
      <c r="F92" s="278"/>
      <c r="G92" s="278"/>
      <c r="H92" s="278"/>
      <c r="I92" s="278"/>
      <c r="J92" s="278"/>
      <c r="K92" s="278"/>
      <c r="L92" s="231"/>
      <c r="M92" s="278"/>
      <c r="N92" s="278"/>
      <c r="O92" s="278"/>
      <c r="P92" s="231"/>
      <c r="Q92" s="231"/>
      <c r="R92" s="231"/>
      <c r="S92" s="231"/>
    </row>
    <row r="93" spans="1:19" ht="18" hidden="1" customHeight="1" x14ac:dyDescent="0.25">
      <c r="A93" s="277"/>
      <c r="B93" s="231"/>
      <c r="C93" s="231"/>
      <c r="D93" s="231"/>
      <c r="E93" s="278"/>
      <c r="F93" s="278"/>
      <c r="G93" s="278"/>
      <c r="H93" s="278"/>
      <c r="I93" s="278"/>
      <c r="J93" s="278"/>
      <c r="K93" s="278"/>
      <c r="L93" s="231"/>
      <c r="M93" s="278"/>
      <c r="N93" s="278"/>
      <c r="O93" s="278"/>
      <c r="P93" s="231"/>
      <c r="Q93" s="231"/>
      <c r="R93" s="231"/>
      <c r="S93" s="231"/>
    </row>
    <row r="94" spans="1:19" ht="18" hidden="1" customHeight="1" x14ac:dyDescent="0.25">
      <c r="A94" s="277"/>
      <c r="B94" s="231"/>
      <c r="C94" s="231"/>
      <c r="D94" s="231"/>
      <c r="E94" s="278"/>
      <c r="F94" s="278"/>
      <c r="G94" s="278"/>
      <c r="H94" s="278"/>
      <c r="I94" s="278"/>
      <c r="J94" s="278"/>
      <c r="K94" s="278"/>
      <c r="L94" s="231"/>
      <c r="M94" s="278"/>
      <c r="N94" s="278"/>
      <c r="O94" s="278"/>
      <c r="P94" s="231"/>
      <c r="Q94" s="231"/>
      <c r="R94" s="231"/>
      <c r="S94" s="231"/>
    </row>
    <row r="95" spans="1:19" ht="18" hidden="1" customHeight="1" x14ac:dyDescent="0.25">
      <c r="A95" s="277"/>
      <c r="B95" s="231"/>
      <c r="C95" s="231"/>
      <c r="D95" s="231"/>
      <c r="E95" s="278"/>
      <c r="F95" s="278"/>
      <c r="G95" s="278"/>
      <c r="H95" s="278"/>
      <c r="I95" s="278"/>
      <c r="J95" s="278"/>
      <c r="K95" s="278"/>
      <c r="L95" s="231"/>
      <c r="M95" s="278"/>
      <c r="N95" s="278"/>
      <c r="O95" s="278"/>
      <c r="P95" s="231"/>
      <c r="Q95" s="231"/>
      <c r="R95" s="231"/>
      <c r="S95" s="231"/>
    </row>
    <row r="96" spans="1:19" ht="18" hidden="1" customHeight="1" x14ac:dyDescent="0.25">
      <c r="A96" s="277"/>
      <c r="B96" s="231"/>
      <c r="C96" s="231"/>
      <c r="D96" s="231"/>
      <c r="E96" s="278"/>
      <c r="F96" s="278"/>
      <c r="G96" s="278"/>
      <c r="H96" s="278"/>
      <c r="I96" s="278"/>
      <c r="J96" s="278"/>
      <c r="K96" s="278"/>
      <c r="L96" s="231"/>
      <c r="M96" s="278"/>
      <c r="N96" s="278"/>
      <c r="O96" s="278"/>
      <c r="P96" s="231"/>
      <c r="Q96" s="231"/>
      <c r="R96" s="231"/>
      <c r="S96" s="231"/>
    </row>
    <row r="97" spans="1:19" ht="18" hidden="1" customHeight="1" x14ac:dyDescent="0.25">
      <c r="A97" s="277"/>
      <c r="B97" s="231"/>
      <c r="C97" s="231"/>
      <c r="D97" s="231"/>
      <c r="E97" s="278"/>
      <c r="F97" s="278"/>
      <c r="G97" s="278"/>
      <c r="H97" s="278"/>
      <c r="I97" s="278"/>
      <c r="J97" s="278"/>
      <c r="K97" s="278"/>
      <c r="L97" s="231"/>
      <c r="M97" s="278"/>
      <c r="N97" s="278"/>
      <c r="O97" s="278"/>
      <c r="P97" s="231"/>
      <c r="Q97" s="231"/>
      <c r="R97" s="231"/>
      <c r="S97" s="231"/>
    </row>
    <row r="98" spans="1:19" ht="18" hidden="1" customHeight="1" x14ac:dyDescent="0.25">
      <c r="A98" s="277"/>
      <c r="B98" s="231"/>
      <c r="C98" s="231"/>
      <c r="D98" s="231"/>
      <c r="E98" s="278"/>
      <c r="F98" s="278"/>
      <c r="G98" s="278"/>
      <c r="H98" s="278"/>
      <c r="I98" s="278"/>
      <c r="J98" s="278"/>
      <c r="K98" s="278"/>
      <c r="L98" s="231"/>
      <c r="M98" s="278"/>
      <c r="N98" s="278"/>
      <c r="O98" s="278"/>
      <c r="P98" s="231"/>
      <c r="Q98" s="231"/>
      <c r="R98" s="231"/>
      <c r="S98" s="231"/>
    </row>
    <row r="99" spans="1:19" ht="18" hidden="1" customHeight="1" x14ac:dyDescent="0.25">
      <c r="A99" s="277"/>
      <c r="B99" s="231"/>
      <c r="C99" s="231"/>
      <c r="D99" s="231"/>
      <c r="E99" s="278"/>
      <c r="F99" s="278"/>
      <c r="G99" s="278"/>
      <c r="H99" s="278"/>
      <c r="I99" s="278"/>
      <c r="J99" s="278"/>
      <c r="K99" s="278"/>
      <c r="L99" s="231"/>
      <c r="M99" s="278"/>
      <c r="N99" s="278"/>
      <c r="O99" s="278"/>
      <c r="P99" s="231"/>
      <c r="Q99" s="231"/>
      <c r="R99" s="231"/>
      <c r="S99" s="231"/>
    </row>
    <row r="100" spans="1:19" ht="18" hidden="1" customHeight="1" x14ac:dyDescent="0.25">
      <c r="A100" s="277"/>
      <c r="B100" s="231"/>
      <c r="C100" s="231"/>
      <c r="D100" s="231"/>
      <c r="E100" s="278"/>
      <c r="F100" s="278"/>
      <c r="G100" s="278"/>
      <c r="H100" s="278"/>
      <c r="I100" s="278"/>
      <c r="J100" s="278"/>
      <c r="K100" s="278"/>
      <c r="L100" s="231"/>
      <c r="M100" s="278"/>
      <c r="N100" s="278"/>
      <c r="O100" s="278"/>
      <c r="P100" s="231"/>
      <c r="Q100" s="231"/>
      <c r="R100" s="231"/>
      <c r="S100" s="231"/>
    </row>
    <row r="101" spans="1:19" ht="18" hidden="1" customHeight="1" x14ac:dyDescent="0.25">
      <c r="A101" s="277"/>
      <c r="B101" s="231"/>
      <c r="C101" s="231"/>
      <c r="D101" s="231"/>
      <c r="E101" s="278"/>
      <c r="F101" s="278"/>
      <c r="G101" s="278"/>
      <c r="H101" s="278"/>
      <c r="I101" s="278"/>
      <c r="J101" s="278"/>
      <c r="K101" s="278"/>
      <c r="L101" s="231"/>
      <c r="M101" s="278"/>
      <c r="N101" s="278"/>
      <c r="O101" s="278"/>
      <c r="P101" s="231"/>
      <c r="Q101" s="231"/>
      <c r="R101" s="231"/>
      <c r="S101" s="231"/>
    </row>
    <row r="102" spans="1:19" ht="18" hidden="1" customHeight="1" x14ac:dyDescent="0.25">
      <c r="A102" s="277"/>
      <c r="B102" s="231"/>
      <c r="C102" s="231"/>
      <c r="D102" s="231"/>
      <c r="E102" s="278"/>
      <c r="F102" s="278"/>
      <c r="G102" s="278"/>
      <c r="H102" s="278"/>
      <c r="I102" s="278"/>
      <c r="J102" s="278"/>
      <c r="K102" s="278"/>
      <c r="L102" s="231"/>
      <c r="M102" s="278"/>
      <c r="N102" s="278"/>
      <c r="O102" s="278"/>
      <c r="P102" s="231"/>
      <c r="Q102" s="231"/>
      <c r="R102" s="231"/>
      <c r="S102" s="231"/>
    </row>
    <row r="103" spans="1:19" ht="18" hidden="1" customHeight="1" x14ac:dyDescent="0.25">
      <c r="A103" s="277"/>
      <c r="B103" s="231"/>
      <c r="C103" s="231"/>
      <c r="D103" s="231"/>
      <c r="E103" s="278"/>
      <c r="F103" s="278"/>
      <c r="G103" s="278"/>
      <c r="H103" s="278"/>
      <c r="I103" s="278"/>
      <c r="J103" s="278"/>
      <c r="K103" s="278"/>
      <c r="L103" s="231"/>
      <c r="M103" s="278"/>
      <c r="N103" s="278"/>
      <c r="O103" s="278"/>
      <c r="P103" s="231"/>
      <c r="Q103" s="231"/>
      <c r="R103" s="231"/>
      <c r="S103" s="231"/>
    </row>
    <row r="104" spans="1:19" ht="18" hidden="1" customHeight="1" x14ac:dyDescent="0.25">
      <c r="A104" s="277"/>
      <c r="B104" s="231"/>
      <c r="C104" s="231"/>
      <c r="D104" s="231"/>
      <c r="E104" s="278"/>
      <c r="F104" s="278"/>
      <c r="G104" s="278"/>
      <c r="H104" s="278"/>
      <c r="I104" s="278"/>
      <c r="J104" s="278"/>
      <c r="K104" s="278"/>
      <c r="L104" s="231"/>
      <c r="M104" s="278"/>
      <c r="N104" s="278"/>
      <c r="O104" s="278"/>
      <c r="P104" s="231"/>
      <c r="Q104" s="231"/>
      <c r="R104" s="231"/>
      <c r="S104" s="231"/>
    </row>
    <row r="105" spans="1:19" ht="18" hidden="1" customHeight="1" x14ac:dyDescent="0.25">
      <c r="A105" s="277"/>
      <c r="B105" s="231"/>
      <c r="C105" s="231"/>
      <c r="D105" s="231"/>
      <c r="E105" s="278"/>
      <c r="F105" s="278"/>
      <c r="G105" s="278"/>
      <c r="H105" s="278"/>
      <c r="I105" s="278"/>
      <c r="J105" s="278"/>
      <c r="K105" s="278"/>
      <c r="L105" s="231"/>
      <c r="M105" s="278"/>
      <c r="N105" s="278"/>
      <c r="O105" s="278"/>
      <c r="P105" s="231"/>
      <c r="Q105" s="231"/>
      <c r="R105" s="231"/>
      <c r="S105" s="231"/>
    </row>
    <row r="106" spans="1:19" ht="18" hidden="1" customHeight="1" x14ac:dyDescent="0.25">
      <c r="A106" s="277"/>
      <c r="B106" s="231"/>
      <c r="C106" s="231"/>
      <c r="D106" s="231"/>
      <c r="E106" s="278"/>
      <c r="F106" s="278"/>
      <c r="G106" s="278"/>
      <c r="H106" s="278"/>
      <c r="I106" s="278"/>
      <c r="J106" s="278"/>
      <c r="K106" s="278"/>
      <c r="L106" s="231"/>
      <c r="M106" s="278"/>
      <c r="N106" s="278"/>
      <c r="O106" s="278"/>
      <c r="P106" s="231"/>
      <c r="Q106" s="231"/>
      <c r="R106" s="231"/>
      <c r="S106" s="231"/>
    </row>
    <row r="107" spans="1:19" ht="18" hidden="1" customHeight="1" x14ac:dyDescent="0.25">
      <c r="A107" s="277"/>
      <c r="B107" s="231"/>
      <c r="C107" s="231"/>
      <c r="D107" s="231"/>
      <c r="E107" s="278"/>
      <c r="F107" s="278"/>
      <c r="G107" s="278"/>
      <c r="H107" s="278"/>
      <c r="I107" s="278"/>
      <c r="J107" s="278"/>
      <c r="K107" s="278"/>
      <c r="L107" s="231"/>
      <c r="M107" s="278"/>
      <c r="N107" s="278"/>
      <c r="O107" s="278"/>
      <c r="P107" s="231"/>
      <c r="Q107" s="231"/>
      <c r="R107" s="231"/>
      <c r="S107" s="231"/>
    </row>
    <row r="108" spans="1:19" ht="18" hidden="1" customHeight="1" x14ac:dyDescent="0.25">
      <c r="A108" s="277"/>
      <c r="B108" s="231"/>
      <c r="C108" s="231"/>
      <c r="D108" s="231"/>
      <c r="E108" s="278"/>
      <c r="F108" s="278"/>
      <c r="G108" s="278"/>
      <c r="H108" s="278"/>
      <c r="I108" s="278"/>
      <c r="J108" s="278"/>
      <c r="K108" s="278"/>
      <c r="L108" s="231"/>
      <c r="M108" s="278"/>
      <c r="N108" s="278"/>
      <c r="O108" s="278"/>
      <c r="P108" s="231"/>
      <c r="Q108" s="231"/>
      <c r="R108" s="231"/>
      <c r="S108" s="231"/>
    </row>
    <row r="109" spans="1:19" ht="18" hidden="1" customHeight="1" x14ac:dyDescent="0.25">
      <c r="A109" s="277"/>
      <c r="B109" s="231"/>
      <c r="C109" s="231"/>
      <c r="D109" s="231"/>
      <c r="E109" s="278"/>
      <c r="F109" s="278"/>
      <c r="G109" s="278"/>
      <c r="H109" s="278"/>
      <c r="I109" s="278"/>
      <c r="J109" s="278"/>
      <c r="K109" s="278"/>
      <c r="L109" s="231"/>
      <c r="M109" s="278"/>
      <c r="N109" s="278"/>
      <c r="O109" s="278"/>
      <c r="P109" s="231"/>
      <c r="Q109" s="231"/>
      <c r="R109" s="231"/>
      <c r="S109" s="231"/>
    </row>
    <row r="110" spans="1:19" ht="18" hidden="1" customHeight="1" x14ac:dyDescent="0.25">
      <c r="A110" s="277"/>
      <c r="B110" s="231"/>
      <c r="C110" s="231"/>
      <c r="D110" s="231"/>
      <c r="E110" s="278"/>
      <c r="F110" s="278"/>
      <c r="G110" s="278"/>
      <c r="H110" s="278"/>
      <c r="I110" s="278"/>
      <c r="J110" s="278"/>
      <c r="K110" s="278"/>
      <c r="L110" s="231"/>
      <c r="M110" s="278"/>
      <c r="N110" s="278"/>
      <c r="O110" s="278"/>
      <c r="P110" s="231"/>
      <c r="Q110" s="231"/>
      <c r="R110" s="231"/>
      <c r="S110" s="231"/>
    </row>
    <row r="111" spans="1:19" ht="18" hidden="1" customHeight="1" x14ac:dyDescent="0.25">
      <c r="A111" s="277"/>
      <c r="B111" s="231"/>
      <c r="C111" s="231"/>
      <c r="D111" s="231"/>
      <c r="E111" s="278"/>
      <c r="F111" s="278"/>
      <c r="G111" s="278"/>
      <c r="H111" s="278"/>
      <c r="I111" s="278"/>
      <c r="J111" s="278"/>
      <c r="K111" s="278"/>
      <c r="L111" s="231"/>
      <c r="M111" s="278"/>
      <c r="N111" s="278"/>
      <c r="O111" s="278"/>
      <c r="P111" s="231"/>
      <c r="Q111" s="231"/>
      <c r="R111" s="231"/>
      <c r="S111" s="231"/>
    </row>
    <row r="112" spans="1:19" ht="18" hidden="1" customHeight="1" x14ac:dyDescent="0.25">
      <c r="A112" s="277"/>
      <c r="B112" s="231"/>
      <c r="C112" s="231"/>
      <c r="D112" s="231"/>
      <c r="E112" s="278"/>
      <c r="F112" s="278"/>
      <c r="G112" s="278"/>
      <c r="H112" s="278"/>
      <c r="I112" s="278"/>
      <c r="J112" s="278"/>
      <c r="K112" s="278"/>
      <c r="L112" s="231"/>
      <c r="M112" s="278"/>
      <c r="N112" s="278"/>
      <c r="O112" s="278"/>
      <c r="P112" s="231"/>
      <c r="Q112" s="231"/>
      <c r="R112" s="231"/>
      <c r="S112" s="231"/>
    </row>
    <row r="113" spans="1:19" ht="18" hidden="1" customHeight="1" x14ac:dyDescent="0.25">
      <c r="A113" s="277"/>
      <c r="B113" s="231"/>
      <c r="C113" s="231"/>
      <c r="D113" s="231"/>
      <c r="E113" s="278"/>
      <c r="F113" s="278"/>
      <c r="G113" s="278"/>
      <c r="H113" s="278"/>
      <c r="I113" s="278"/>
      <c r="J113" s="278"/>
      <c r="K113" s="278"/>
      <c r="L113" s="231"/>
      <c r="M113" s="278"/>
      <c r="N113" s="278"/>
      <c r="O113" s="278"/>
      <c r="P113" s="231"/>
      <c r="Q113" s="231"/>
      <c r="R113" s="231"/>
      <c r="S113" s="231"/>
    </row>
    <row r="114" spans="1:19" ht="18" hidden="1" customHeight="1" x14ac:dyDescent="0.25">
      <c r="A114" s="277"/>
      <c r="B114" s="231"/>
      <c r="C114" s="231"/>
      <c r="D114" s="231"/>
      <c r="E114" s="278"/>
      <c r="F114" s="278"/>
      <c r="G114" s="278"/>
      <c r="H114" s="278"/>
      <c r="I114" s="278"/>
      <c r="J114" s="278"/>
      <c r="K114" s="278"/>
      <c r="L114" s="231"/>
      <c r="M114" s="278"/>
      <c r="N114" s="278"/>
      <c r="O114" s="278"/>
      <c r="P114" s="231"/>
      <c r="Q114" s="231"/>
      <c r="R114" s="231"/>
      <c r="S114" s="231"/>
    </row>
    <row r="115" spans="1:19" ht="18" hidden="1" customHeight="1" x14ac:dyDescent="0.25">
      <c r="A115" s="277"/>
      <c r="B115" s="231"/>
      <c r="C115" s="231"/>
      <c r="D115" s="231"/>
      <c r="E115" s="278"/>
      <c r="F115" s="278"/>
      <c r="G115" s="278"/>
      <c r="H115" s="278"/>
      <c r="I115" s="278"/>
      <c r="J115" s="278"/>
      <c r="K115" s="278"/>
      <c r="L115" s="231"/>
      <c r="M115" s="278"/>
      <c r="N115" s="278"/>
      <c r="O115" s="278"/>
      <c r="P115" s="231"/>
      <c r="Q115" s="231"/>
      <c r="R115" s="231"/>
      <c r="S115" s="231"/>
    </row>
    <row r="116" spans="1:19" ht="18" hidden="1" customHeight="1" x14ac:dyDescent="0.25">
      <c r="A116" s="277"/>
      <c r="B116" s="231"/>
      <c r="C116" s="231"/>
      <c r="D116" s="231"/>
      <c r="E116" s="278"/>
      <c r="F116" s="278"/>
      <c r="G116" s="278"/>
      <c r="H116" s="278"/>
      <c r="I116" s="278"/>
      <c r="J116" s="278"/>
      <c r="K116" s="278"/>
      <c r="L116" s="231"/>
      <c r="M116" s="278"/>
      <c r="N116" s="278"/>
      <c r="O116" s="278"/>
      <c r="P116" s="231"/>
      <c r="Q116" s="231"/>
      <c r="R116" s="231"/>
      <c r="S116" s="231"/>
    </row>
    <row r="117" spans="1:19" ht="18" hidden="1" customHeight="1" x14ac:dyDescent="0.25">
      <c r="A117" s="277"/>
      <c r="B117" s="231"/>
      <c r="C117" s="231"/>
      <c r="D117" s="231"/>
      <c r="E117" s="278"/>
      <c r="F117" s="278"/>
      <c r="G117" s="278"/>
      <c r="H117" s="278"/>
      <c r="I117" s="278"/>
      <c r="J117" s="278"/>
      <c r="K117" s="278"/>
      <c r="L117" s="231"/>
      <c r="M117" s="278"/>
      <c r="N117" s="278"/>
      <c r="O117" s="278"/>
      <c r="P117" s="231"/>
      <c r="Q117" s="231"/>
      <c r="R117" s="231"/>
      <c r="S117" s="231"/>
    </row>
    <row r="118" spans="1:19" ht="18" hidden="1" customHeight="1" x14ac:dyDescent="0.25">
      <c r="A118" s="277"/>
      <c r="B118" s="231"/>
      <c r="C118" s="231"/>
      <c r="D118" s="231"/>
      <c r="E118" s="278"/>
      <c r="F118" s="278"/>
      <c r="G118" s="278"/>
      <c r="H118" s="278"/>
      <c r="I118" s="278"/>
      <c r="J118" s="278"/>
      <c r="K118" s="278"/>
      <c r="L118" s="231"/>
      <c r="M118" s="278"/>
      <c r="N118" s="278"/>
      <c r="O118" s="278"/>
      <c r="P118" s="231"/>
      <c r="Q118" s="231"/>
      <c r="R118" s="231"/>
      <c r="S118" s="231"/>
    </row>
    <row r="119" spans="1:19" ht="18" hidden="1" customHeight="1" x14ac:dyDescent="0.25">
      <c r="A119" s="277"/>
      <c r="B119" s="231"/>
      <c r="C119" s="231"/>
      <c r="D119" s="231"/>
      <c r="E119" s="278"/>
      <c r="F119" s="278"/>
      <c r="G119" s="278"/>
      <c r="H119" s="278"/>
      <c r="I119" s="278"/>
      <c r="J119" s="278"/>
      <c r="K119" s="278"/>
      <c r="L119" s="231"/>
      <c r="M119" s="278"/>
      <c r="N119" s="278"/>
      <c r="O119" s="278"/>
      <c r="P119" s="231"/>
      <c r="Q119" s="231"/>
      <c r="R119" s="231"/>
      <c r="S119" s="231"/>
    </row>
    <row r="120" spans="1:19" ht="18" hidden="1" customHeight="1" x14ac:dyDescent="0.25">
      <c r="A120" s="277"/>
      <c r="B120" s="231"/>
      <c r="C120" s="231"/>
      <c r="D120" s="231"/>
      <c r="E120" s="278"/>
      <c r="F120" s="278"/>
      <c r="G120" s="278"/>
      <c r="H120" s="278"/>
      <c r="I120" s="278"/>
      <c r="J120" s="278"/>
      <c r="K120" s="278"/>
      <c r="L120" s="231"/>
      <c r="M120" s="278"/>
      <c r="N120" s="278"/>
      <c r="O120" s="278"/>
      <c r="P120" s="231"/>
      <c r="Q120" s="231"/>
      <c r="R120" s="231"/>
      <c r="S120" s="231"/>
    </row>
    <row r="121" spans="1:19" ht="18" hidden="1" customHeight="1" x14ac:dyDescent="0.25">
      <c r="A121" s="277"/>
      <c r="B121" s="231"/>
      <c r="C121" s="231"/>
      <c r="D121" s="231"/>
      <c r="E121" s="278"/>
      <c r="F121" s="278"/>
      <c r="G121" s="278"/>
      <c r="H121" s="278"/>
      <c r="I121" s="278"/>
      <c r="J121" s="278"/>
      <c r="K121" s="278"/>
      <c r="L121" s="231"/>
      <c r="M121" s="278"/>
      <c r="N121" s="278"/>
      <c r="O121" s="278"/>
      <c r="P121" s="231"/>
      <c r="Q121" s="231"/>
      <c r="R121" s="231"/>
      <c r="S121" s="231"/>
    </row>
    <row r="122" spans="1:19" ht="18" hidden="1" customHeight="1" x14ac:dyDescent="0.25">
      <c r="A122" s="277"/>
      <c r="B122" s="231"/>
      <c r="C122" s="231"/>
      <c r="D122" s="231"/>
      <c r="E122" s="278"/>
      <c r="F122" s="278"/>
      <c r="G122" s="278"/>
      <c r="H122" s="278"/>
      <c r="I122" s="278"/>
      <c r="J122" s="278"/>
      <c r="K122" s="278"/>
      <c r="L122" s="231"/>
      <c r="M122" s="278"/>
      <c r="N122" s="278"/>
      <c r="O122" s="278"/>
      <c r="P122" s="231"/>
      <c r="Q122" s="231"/>
      <c r="R122" s="231"/>
      <c r="S122" s="231"/>
    </row>
    <row r="123" spans="1:19" ht="18" hidden="1" customHeight="1" x14ac:dyDescent="0.25">
      <c r="A123" s="277"/>
      <c r="B123" s="231"/>
      <c r="C123" s="231"/>
      <c r="D123" s="231"/>
      <c r="E123" s="278"/>
      <c r="F123" s="278"/>
      <c r="G123" s="278"/>
      <c r="H123" s="278"/>
      <c r="I123" s="278"/>
      <c r="J123" s="278"/>
      <c r="K123" s="278"/>
      <c r="L123" s="231"/>
      <c r="M123" s="278"/>
      <c r="N123" s="278"/>
      <c r="O123" s="278"/>
      <c r="P123" s="231"/>
      <c r="Q123" s="231"/>
      <c r="R123" s="231"/>
      <c r="S123" s="231"/>
    </row>
    <row r="124" spans="1:19" ht="18" hidden="1" customHeight="1" x14ac:dyDescent="0.25">
      <c r="A124" s="277"/>
      <c r="B124" s="231"/>
      <c r="C124" s="231"/>
      <c r="D124" s="231"/>
      <c r="E124" s="278"/>
      <c r="F124" s="278"/>
      <c r="G124" s="278"/>
      <c r="H124" s="278"/>
      <c r="I124" s="278"/>
      <c r="J124" s="278"/>
      <c r="K124" s="278"/>
      <c r="L124" s="231"/>
      <c r="M124" s="278"/>
      <c r="N124" s="278"/>
      <c r="O124" s="278"/>
      <c r="P124" s="231"/>
      <c r="Q124" s="231"/>
      <c r="R124" s="231"/>
      <c r="S124" s="231"/>
    </row>
    <row r="125" spans="1:19" ht="18" hidden="1" customHeight="1" x14ac:dyDescent="0.25">
      <c r="A125" s="277"/>
      <c r="B125" s="231"/>
      <c r="C125" s="231"/>
      <c r="D125" s="231"/>
      <c r="E125" s="278"/>
      <c r="F125" s="278"/>
      <c r="G125" s="278"/>
      <c r="H125" s="278"/>
      <c r="I125" s="278"/>
      <c r="J125" s="278"/>
      <c r="K125" s="278"/>
      <c r="L125" s="231"/>
      <c r="M125" s="278"/>
      <c r="N125" s="278"/>
      <c r="O125" s="278"/>
      <c r="P125" s="231"/>
      <c r="Q125" s="231"/>
      <c r="R125" s="231"/>
      <c r="S125" s="231"/>
    </row>
    <row r="126" spans="1:19" ht="18" hidden="1" customHeight="1" x14ac:dyDescent="0.25">
      <c r="A126" s="277"/>
      <c r="B126" s="231"/>
      <c r="C126" s="231"/>
      <c r="D126" s="231"/>
      <c r="E126" s="278"/>
      <c r="F126" s="278"/>
      <c r="G126" s="278"/>
      <c r="H126" s="278"/>
      <c r="I126" s="278"/>
      <c r="J126" s="278"/>
      <c r="K126" s="278"/>
      <c r="L126" s="231"/>
      <c r="M126" s="278"/>
      <c r="N126" s="278"/>
      <c r="O126" s="278"/>
      <c r="P126" s="231"/>
      <c r="Q126" s="231"/>
      <c r="R126" s="231"/>
      <c r="S126" s="231"/>
    </row>
    <row r="127" spans="1:19" ht="18" hidden="1" customHeight="1" x14ac:dyDescent="0.25">
      <c r="A127" s="277"/>
      <c r="B127" s="231"/>
      <c r="C127" s="231"/>
      <c r="D127" s="231"/>
      <c r="E127" s="278"/>
      <c r="F127" s="278"/>
      <c r="G127" s="278"/>
      <c r="H127" s="278"/>
      <c r="I127" s="278"/>
      <c r="J127" s="278"/>
      <c r="K127" s="278"/>
      <c r="L127" s="231"/>
      <c r="M127" s="278"/>
      <c r="N127" s="278"/>
      <c r="O127" s="278"/>
      <c r="P127" s="231"/>
      <c r="Q127" s="231"/>
      <c r="R127" s="231"/>
      <c r="S127" s="231"/>
    </row>
    <row r="128" spans="1:19" ht="18" hidden="1" customHeight="1" x14ac:dyDescent="0.25">
      <c r="A128" s="277"/>
      <c r="B128" s="231"/>
      <c r="C128" s="231"/>
      <c r="D128" s="231"/>
      <c r="E128" s="278"/>
      <c r="F128" s="278"/>
      <c r="G128" s="278"/>
      <c r="H128" s="278"/>
      <c r="I128" s="278"/>
      <c r="J128" s="278"/>
      <c r="K128" s="278"/>
      <c r="L128" s="231"/>
      <c r="M128" s="278"/>
      <c r="N128" s="278"/>
      <c r="O128" s="278"/>
      <c r="P128" s="231"/>
      <c r="Q128" s="231"/>
      <c r="R128" s="231"/>
      <c r="S128" s="231"/>
    </row>
    <row r="129" spans="1:19" ht="18" hidden="1" customHeight="1" x14ac:dyDescent="0.25">
      <c r="A129" s="277"/>
      <c r="B129" s="281"/>
      <c r="C129" s="231"/>
      <c r="D129" s="231"/>
      <c r="E129" s="278"/>
      <c r="F129" s="278"/>
      <c r="G129" s="278"/>
      <c r="H129" s="278"/>
      <c r="I129" s="278"/>
      <c r="J129" s="278"/>
      <c r="K129" s="278"/>
      <c r="L129" s="231"/>
      <c r="M129" s="278"/>
      <c r="N129" s="278"/>
      <c r="O129" s="278"/>
      <c r="P129" s="231"/>
      <c r="Q129" s="231"/>
      <c r="R129" s="231"/>
      <c r="S129" s="231"/>
    </row>
    <row r="130" spans="1:19" ht="18" hidden="1" customHeight="1" x14ac:dyDescent="0.25">
      <c r="A130" s="277"/>
      <c r="B130" s="281"/>
      <c r="C130" s="231"/>
      <c r="D130" s="231"/>
      <c r="E130" s="278"/>
      <c r="F130" s="278"/>
      <c r="G130" s="278"/>
      <c r="H130" s="278"/>
      <c r="I130" s="278"/>
      <c r="J130" s="278"/>
      <c r="K130" s="278"/>
      <c r="L130" s="231"/>
      <c r="M130" s="278"/>
      <c r="N130" s="278"/>
      <c r="O130" s="278"/>
      <c r="P130" s="231"/>
      <c r="Q130" s="231"/>
      <c r="R130" s="231"/>
      <c r="S130" s="231"/>
    </row>
    <row r="131" spans="1:19" ht="18" hidden="1" customHeight="1" x14ac:dyDescent="0.25">
      <c r="A131" s="277"/>
      <c r="B131" s="281"/>
      <c r="C131" s="231"/>
      <c r="D131" s="231"/>
      <c r="E131" s="278"/>
      <c r="F131" s="278"/>
      <c r="G131" s="278"/>
      <c r="H131" s="278"/>
      <c r="I131" s="278"/>
      <c r="J131" s="278"/>
      <c r="K131" s="278"/>
      <c r="L131" s="231"/>
      <c r="M131" s="278"/>
      <c r="N131" s="278"/>
      <c r="O131" s="278"/>
      <c r="P131" s="231"/>
      <c r="Q131" s="231"/>
      <c r="R131" s="231"/>
      <c r="S131" s="231"/>
    </row>
    <row r="132" spans="1:19" ht="18" hidden="1" customHeight="1" x14ac:dyDescent="0.25">
      <c r="A132" s="277"/>
      <c r="B132" s="281"/>
      <c r="C132" s="231"/>
      <c r="D132" s="231"/>
      <c r="E132" s="278"/>
      <c r="F132" s="278"/>
      <c r="G132" s="278"/>
      <c r="H132" s="278"/>
      <c r="I132" s="278"/>
      <c r="J132" s="278"/>
      <c r="K132" s="278"/>
      <c r="L132" s="231"/>
      <c r="M132" s="278"/>
      <c r="N132" s="278"/>
      <c r="O132" s="278"/>
      <c r="P132" s="231"/>
      <c r="Q132" s="231"/>
      <c r="R132" s="231"/>
      <c r="S132" s="231"/>
    </row>
    <row r="133" spans="1:19" ht="18" hidden="1" customHeight="1" x14ac:dyDescent="0.25">
      <c r="A133" s="277"/>
      <c r="B133" s="281"/>
      <c r="C133" s="231"/>
      <c r="D133" s="231"/>
      <c r="E133" s="278"/>
      <c r="F133" s="278"/>
      <c r="G133" s="278"/>
      <c r="H133" s="278"/>
      <c r="I133" s="278"/>
      <c r="J133" s="278"/>
      <c r="K133" s="278"/>
      <c r="L133" s="231"/>
      <c r="M133" s="278"/>
      <c r="N133" s="278"/>
      <c r="O133" s="278"/>
      <c r="P133" s="231"/>
      <c r="Q133" s="231"/>
      <c r="R133" s="231"/>
      <c r="S133" s="231"/>
    </row>
    <row r="134" spans="1:19" ht="18" hidden="1" customHeight="1" x14ac:dyDescent="0.25">
      <c r="A134" s="277"/>
      <c r="B134" s="281"/>
      <c r="C134" s="231"/>
      <c r="D134" s="231"/>
      <c r="E134" s="278"/>
      <c r="F134" s="278"/>
      <c r="G134" s="278"/>
      <c r="H134" s="278"/>
      <c r="I134" s="278"/>
      <c r="J134" s="278"/>
      <c r="K134" s="278"/>
      <c r="L134" s="231"/>
      <c r="M134" s="278"/>
      <c r="N134" s="278"/>
      <c r="O134" s="278"/>
      <c r="P134" s="231"/>
      <c r="Q134" s="231"/>
      <c r="R134" s="231"/>
      <c r="S134" s="231"/>
    </row>
    <row r="135" spans="1:19" ht="18" hidden="1" customHeight="1" x14ac:dyDescent="0.25">
      <c r="A135" s="277"/>
      <c r="B135" s="281"/>
      <c r="C135" s="231"/>
      <c r="D135" s="231"/>
      <c r="E135" s="278"/>
      <c r="F135" s="278"/>
      <c r="G135" s="278"/>
      <c r="H135" s="278"/>
      <c r="I135" s="278"/>
      <c r="J135" s="278"/>
      <c r="K135" s="278"/>
      <c r="L135" s="231"/>
      <c r="M135" s="278"/>
      <c r="N135" s="278"/>
      <c r="O135" s="278"/>
      <c r="P135" s="231"/>
      <c r="Q135" s="231"/>
      <c r="R135" s="231"/>
      <c r="S135" s="231"/>
    </row>
    <row r="136" spans="1:19" ht="18" hidden="1" customHeight="1" x14ac:dyDescent="0.25">
      <c r="A136" s="277"/>
      <c r="B136" s="281"/>
      <c r="C136" s="231"/>
      <c r="D136" s="231"/>
      <c r="E136" s="278"/>
      <c r="F136" s="278"/>
      <c r="G136" s="278"/>
      <c r="H136" s="278"/>
      <c r="I136" s="278"/>
      <c r="J136" s="278"/>
      <c r="K136" s="278"/>
      <c r="L136" s="231"/>
      <c r="M136" s="278"/>
      <c r="N136" s="278"/>
      <c r="O136" s="278"/>
      <c r="P136" s="231"/>
      <c r="Q136" s="231"/>
      <c r="R136" s="231"/>
      <c r="S136" s="231"/>
    </row>
    <row r="137" spans="1:19" ht="18" hidden="1" customHeight="1" x14ac:dyDescent="0.25">
      <c r="A137" s="277"/>
      <c r="B137" s="281"/>
      <c r="C137" s="231"/>
      <c r="D137" s="231"/>
      <c r="E137" s="278"/>
      <c r="F137" s="278"/>
      <c r="G137" s="278"/>
      <c r="H137" s="278"/>
      <c r="I137" s="278"/>
      <c r="J137" s="278"/>
      <c r="K137" s="278"/>
      <c r="L137" s="231"/>
      <c r="M137" s="278"/>
      <c r="N137" s="278"/>
      <c r="O137" s="278"/>
      <c r="P137" s="231"/>
      <c r="Q137" s="231"/>
      <c r="R137" s="231"/>
      <c r="S137" s="231"/>
    </row>
    <row r="138" spans="1:19" ht="18" hidden="1" customHeight="1" x14ac:dyDescent="0.25">
      <c r="A138" s="277"/>
      <c r="B138" s="281"/>
      <c r="C138" s="231"/>
      <c r="D138" s="231"/>
      <c r="E138" s="278"/>
      <c r="F138" s="278"/>
      <c r="G138" s="278"/>
      <c r="H138" s="278"/>
      <c r="I138" s="278"/>
      <c r="J138" s="278"/>
      <c r="K138" s="278"/>
      <c r="L138" s="231"/>
      <c r="M138" s="278"/>
      <c r="N138" s="278"/>
      <c r="O138" s="278"/>
      <c r="P138" s="231"/>
      <c r="Q138" s="231"/>
      <c r="R138" s="231"/>
      <c r="S138" s="231"/>
    </row>
    <row r="139" spans="1:19" ht="18" hidden="1" customHeight="1" x14ac:dyDescent="0.25">
      <c r="A139" s="277"/>
      <c r="B139" s="281"/>
      <c r="C139" s="231"/>
      <c r="D139" s="231"/>
      <c r="E139" s="278"/>
      <c r="F139" s="278"/>
      <c r="G139" s="278"/>
      <c r="H139" s="278"/>
      <c r="I139" s="278"/>
      <c r="J139" s="278"/>
      <c r="K139" s="278"/>
      <c r="L139" s="231"/>
      <c r="M139" s="278"/>
      <c r="N139" s="278"/>
      <c r="O139" s="278"/>
      <c r="P139" s="231"/>
      <c r="Q139" s="231"/>
      <c r="R139" s="231"/>
      <c r="S139" s="231"/>
    </row>
    <row r="140" spans="1:19" ht="18" hidden="1" customHeight="1" x14ac:dyDescent="0.25">
      <c r="A140" s="277"/>
      <c r="B140" s="281"/>
      <c r="C140" s="231"/>
      <c r="D140" s="231"/>
      <c r="E140" s="278"/>
      <c r="F140" s="278"/>
      <c r="G140" s="278"/>
      <c r="H140" s="278"/>
      <c r="I140" s="278"/>
      <c r="J140" s="278"/>
      <c r="K140" s="278"/>
      <c r="L140" s="231"/>
      <c r="M140" s="278"/>
      <c r="N140" s="278"/>
      <c r="O140" s="278"/>
      <c r="P140" s="231"/>
      <c r="Q140" s="231"/>
      <c r="R140" s="231"/>
      <c r="S140" s="231"/>
    </row>
    <row r="141" spans="1:19" ht="18" hidden="1" customHeight="1" x14ac:dyDescent="0.25">
      <c r="A141" s="277"/>
      <c r="B141" s="281"/>
      <c r="C141" s="231"/>
      <c r="D141" s="231"/>
      <c r="E141" s="278"/>
      <c r="F141" s="278"/>
      <c r="G141" s="278"/>
      <c r="H141" s="278"/>
      <c r="I141" s="278"/>
      <c r="J141" s="278"/>
      <c r="K141" s="278"/>
      <c r="L141" s="231"/>
      <c r="M141" s="278"/>
      <c r="N141" s="278"/>
      <c r="O141" s="278"/>
      <c r="P141" s="231"/>
      <c r="Q141" s="231"/>
      <c r="R141" s="231"/>
      <c r="S141" s="231"/>
    </row>
    <row r="142" spans="1:19" ht="18" hidden="1" customHeight="1" x14ac:dyDescent="0.25">
      <c r="A142" s="277"/>
      <c r="B142" s="281"/>
      <c r="C142" s="231"/>
      <c r="D142" s="231"/>
      <c r="E142" s="278"/>
      <c r="F142" s="278"/>
      <c r="G142" s="278"/>
      <c r="H142" s="278"/>
      <c r="I142" s="278"/>
      <c r="J142" s="278"/>
      <c r="K142" s="278"/>
      <c r="L142" s="231"/>
      <c r="M142" s="278"/>
      <c r="N142" s="278"/>
      <c r="O142" s="278"/>
      <c r="P142" s="231"/>
      <c r="Q142" s="231"/>
      <c r="R142" s="231"/>
      <c r="S142" s="231"/>
    </row>
    <row r="143" spans="1:19" ht="18" hidden="1" customHeight="1" x14ac:dyDescent="0.25">
      <c r="A143" s="277"/>
      <c r="B143" s="281"/>
      <c r="C143" s="231"/>
      <c r="D143" s="231"/>
      <c r="E143" s="278"/>
      <c r="F143" s="278"/>
      <c r="G143" s="278"/>
      <c r="H143" s="278"/>
      <c r="I143" s="278"/>
      <c r="J143" s="278"/>
      <c r="K143" s="278"/>
      <c r="L143" s="231"/>
      <c r="M143" s="278"/>
      <c r="N143" s="278"/>
      <c r="O143" s="278"/>
      <c r="P143" s="231"/>
      <c r="Q143" s="231"/>
      <c r="R143" s="231"/>
      <c r="S143" s="231"/>
    </row>
    <row r="144" spans="1:19" ht="18" hidden="1" customHeight="1" x14ac:dyDescent="0.25">
      <c r="A144" s="277"/>
      <c r="B144" s="281"/>
      <c r="C144" s="231"/>
      <c r="D144" s="231"/>
      <c r="E144" s="278"/>
      <c r="F144" s="278"/>
      <c r="G144" s="278"/>
      <c r="H144" s="278"/>
      <c r="I144" s="278"/>
      <c r="J144" s="278"/>
      <c r="K144" s="278"/>
      <c r="L144" s="231"/>
      <c r="M144" s="278"/>
      <c r="N144" s="278"/>
      <c r="O144" s="278"/>
      <c r="P144" s="231"/>
      <c r="Q144" s="231"/>
      <c r="R144" s="231"/>
      <c r="S144" s="231"/>
    </row>
    <row r="145" spans="1:19" ht="18" hidden="1" customHeight="1" x14ac:dyDescent="0.25">
      <c r="A145" s="277"/>
      <c r="B145" s="281"/>
      <c r="C145" s="231"/>
      <c r="D145" s="231"/>
      <c r="E145" s="278"/>
      <c r="F145" s="278"/>
      <c r="G145" s="278"/>
      <c r="H145" s="278"/>
      <c r="I145" s="278"/>
      <c r="J145" s="278"/>
      <c r="K145" s="278"/>
      <c r="L145" s="231"/>
      <c r="M145" s="278"/>
      <c r="N145" s="278"/>
      <c r="O145" s="278"/>
      <c r="P145" s="231"/>
      <c r="Q145" s="231"/>
      <c r="R145" s="231"/>
      <c r="S145" s="231"/>
    </row>
    <row r="146" spans="1:19" ht="18" hidden="1" customHeight="1" x14ac:dyDescent="0.25">
      <c r="A146" s="277"/>
      <c r="B146" s="281"/>
      <c r="C146" s="231"/>
      <c r="D146" s="231"/>
      <c r="E146" s="278"/>
      <c r="F146" s="278"/>
      <c r="G146" s="278"/>
      <c r="H146" s="278"/>
      <c r="I146" s="278"/>
      <c r="J146" s="278"/>
      <c r="K146" s="278"/>
      <c r="L146" s="231"/>
      <c r="M146" s="278"/>
      <c r="N146" s="278"/>
      <c r="O146" s="278"/>
      <c r="P146" s="231"/>
      <c r="Q146" s="231"/>
      <c r="R146" s="231"/>
      <c r="S146" s="231"/>
    </row>
    <row r="147" spans="1:19" ht="18" hidden="1" customHeight="1" x14ac:dyDescent="0.25">
      <c r="A147" s="277"/>
      <c r="B147" s="281"/>
      <c r="C147" s="231"/>
      <c r="D147" s="231"/>
      <c r="E147" s="278"/>
      <c r="F147" s="278"/>
      <c r="G147" s="278"/>
      <c r="H147" s="278"/>
      <c r="I147" s="278"/>
      <c r="J147" s="278"/>
      <c r="K147" s="278"/>
      <c r="L147" s="231"/>
      <c r="M147" s="278"/>
      <c r="N147" s="278"/>
      <c r="O147" s="278"/>
      <c r="P147" s="231"/>
      <c r="Q147" s="231"/>
      <c r="R147" s="231"/>
      <c r="S147" s="231"/>
    </row>
    <row r="148" spans="1:19" ht="18" hidden="1" customHeight="1" x14ac:dyDescent="0.25">
      <c r="A148" s="277"/>
      <c r="B148" s="281"/>
      <c r="C148" s="231"/>
      <c r="D148" s="231"/>
      <c r="E148" s="278"/>
      <c r="F148" s="278"/>
      <c r="G148" s="278"/>
      <c r="H148" s="278"/>
      <c r="I148" s="278"/>
      <c r="J148" s="278"/>
      <c r="K148" s="278"/>
      <c r="L148" s="231"/>
      <c r="M148" s="278"/>
      <c r="N148" s="278"/>
      <c r="O148" s="278"/>
      <c r="P148" s="231"/>
      <c r="Q148" s="231"/>
      <c r="R148" s="231"/>
      <c r="S148" s="231"/>
    </row>
    <row r="149" spans="1:19" ht="18" hidden="1" customHeight="1" x14ac:dyDescent="0.25">
      <c r="A149" s="277"/>
      <c r="B149" s="281"/>
      <c r="C149" s="231"/>
      <c r="D149" s="231"/>
      <c r="E149" s="278"/>
      <c r="F149" s="278"/>
      <c r="G149" s="278"/>
      <c r="H149" s="278"/>
      <c r="I149" s="278"/>
      <c r="J149" s="278"/>
      <c r="K149" s="278"/>
      <c r="L149" s="231"/>
      <c r="M149" s="278"/>
      <c r="N149" s="278"/>
      <c r="O149" s="278"/>
      <c r="P149" s="231"/>
      <c r="Q149" s="231"/>
      <c r="R149" s="231"/>
      <c r="S149" s="231"/>
    </row>
    <row r="150" spans="1:19" ht="18" hidden="1" customHeight="1" x14ac:dyDescent="0.25">
      <c r="A150" s="277"/>
      <c r="B150" s="281"/>
      <c r="C150" s="231"/>
      <c r="D150" s="231"/>
      <c r="E150" s="278"/>
      <c r="F150" s="278"/>
      <c r="G150" s="278"/>
      <c r="H150" s="278"/>
      <c r="I150" s="278"/>
      <c r="J150" s="278"/>
      <c r="K150" s="278"/>
      <c r="L150" s="231"/>
      <c r="M150" s="278"/>
      <c r="N150" s="278"/>
      <c r="O150" s="278"/>
      <c r="P150" s="231"/>
      <c r="Q150" s="231"/>
      <c r="R150" s="231"/>
      <c r="S150" s="231"/>
    </row>
    <row r="151" spans="1:19" ht="18" hidden="1" customHeight="1" x14ac:dyDescent="0.25">
      <c r="A151" s="277"/>
      <c r="B151" s="281"/>
      <c r="C151" s="231"/>
      <c r="D151" s="231"/>
      <c r="E151" s="278"/>
      <c r="F151" s="278"/>
      <c r="G151" s="278"/>
      <c r="H151" s="278"/>
      <c r="I151" s="278"/>
      <c r="J151" s="278"/>
      <c r="K151" s="278"/>
      <c r="L151" s="231"/>
      <c r="M151" s="278"/>
      <c r="N151" s="278"/>
      <c r="O151" s="278"/>
      <c r="P151" s="231"/>
      <c r="Q151" s="231"/>
      <c r="R151" s="231"/>
      <c r="S151" s="231"/>
    </row>
    <row r="152" spans="1:19" ht="18" hidden="1" customHeight="1" x14ac:dyDescent="0.25">
      <c r="A152" s="277"/>
      <c r="B152" s="281"/>
      <c r="C152" s="231"/>
      <c r="D152" s="231"/>
      <c r="E152" s="278"/>
      <c r="F152" s="278"/>
      <c r="G152" s="278"/>
      <c r="H152" s="278"/>
      <c r="I152" s="278"/>
      <c r="J152" s="278"/>
      <c r="K152" s="278"/>
      <c r="L152" s="231"/>
      <c r="M152" s="278"/>
      <c r="N152" s="278"/>
      <c r="O152" s="278"/>
      <c r="P152" s="231"/>
      <c r="Q152" s="231"/>
      <c r="R152" s="231"/>
      <c r="S152" s="231"/>
    </row>
    <row r="153" spans="1:19" ht="18" hidden="1" customHeight="1" x14ac:dyDescent="0.25">
      <c r="A153" s="277"/>
      <c r="B153" s="281"/>
      <c r="C153" s="231"/>
      <c r="D153" s="231"/>
      <c r="E153" s="278"/>
      <c r="F153" s="278"/>
      <c r="G153" s="278"/>
      <c r="H153" s="278"/>
      <c r="I153" s="278"/>
      <c r="J153" s="278"/>
      <c r="K153" s="278"/>
      <c r="L153" s="231"/>
      <c r="M153" s="278"/>
      <c r="N153" s="278"/>
      <c r="O153" s="278"/>
      <c r="P153" s="231"/>
      <c r="Q153" s="231"/>
      <c r="R153" s="231"/>
      <c r="S153" s="231"/>
    </row>
    <row r="154" spans="1:19" ht="18" hidden="1" customHeight="1" x14ac:dyDescent="0.25">
      <c r="A154" s="277"/>
      <c r="B154" s="281"/>
      <c r="C154" s="231"/>
      <c r="D154" s="231"/>
      <c r="E154" s="278"/>
      <c r="F154" s="278"/>
      <c r="G154" s="278"/>
      <c r="H154" s="278"/>
      <c r="I154" s="278"/>
      <c r="J154" s="278"/>
      <c r="K154" s="278"/>
      <c r="L154" s="231"/>
      <c r="M154" s="278"/>
      <c r="N154" s="278"/>
      <c r="O154" s="278"/>
      <c r="P154" s="231"/>
      <c r="Q154" s="231"/>
      <c r="R154" s="231"/>
      <c r="S154" s="231"/>
    </row>
    <row r="155" spans="1:19" ht="18" hidden="1" customHeight="1" x14ac:dyDescent="0.25">
      <c r="A155" s="277"/>
      <c r="B155" s="281"/>
      <c r="C155" s="231"/>
      <c r="D155" s="231"/>
      <c r="E155" s="278"/>
      <c r="F155" s="278"/>
      <c r="G155" s="278"/>
      <c r="H155" s="278"/>
      <c r="I155" s="278"/>
      <c r="J155" s="278"/>
      <c r="K155" s="278"/>
      <c r="L155" s="231"/>
      <c r="M155" s="278"/>
      <c r="N155" s="278"/>
      <c r="O155" s="278"/>
      <c r="P155" s="231"/>
      <c r="Q155" s="231"/>
      <c r="R155" s="231"/>
      <c r="S155" s="231"/>
    </row>
    <row r="156" spans="1:19" ht="18" hidden="1" customHeight="1" x14ac:dyDescent="0.25">
      <c r="A156" s="277"/>
      <c r="B156" s="281"/>
      <c r="C156" s="231"/>
      <c r="D156" s="231"/>
      <c r="E156" s="278"/>
      <c r="F156" s="278"/>
      <c r="G156" s="278"/>
      <c r="H156" s="278"/>
      <c r="I156" s="278"/>
      <c r="J156" s="278"/>
      <c r="K156" s="278"/>
      <c r="L156" s="231"/>
      <c r="M156" s="278"/>
      <c r="N156" s="278"/>
      <c r="O156" s="278"/>
      <c r="P156" s="231"/>
      <c r="Q156" s="231"/>
      <c r="R156" s="231"/>
      <c r="S156" s="231"/>
    </row>
    <row r="157" spans="1:19" ht="18" hidden="1" customHeight="1" x14ac:dyDescent="0.25">
      <c r="A157" s="277"/>
      <c r="B157" s="281"/>
      <c r="C157" s="231"/>
      <c r="D157" s="231"/>
      <c r="E157" s="278"/>
      <c r="F157" s="278"/>
      <c r="G157" s="278"/>
      <c r="H157" s="278"/>
      <c r="I157" s="278"/>
      <c r="J157" s="278"/>
      <c r="K157" s="278"/>
      <c r="L157" s="231"/>
      <c r="M157" s="278"/>
      <c r="N157" s="278"/>
      <c r="O157" s="278"/>
      <c r="P157" s="231"/>
      <c r="Q157" s="231"/>
      <c r="R157" s="231"/>
      <c r="S157" s="231"/>
    </row>
    <row r="158" spans="1:19" ht="18" hidden="1" customHeight="1" x14ac:dyDescent="0.25">
      <c r="A158" s="277"/>
      <c r="B158" s="281"/>
      <c r="C158" s="231"/>
      <c r="D158" s="231"/>
      <c r="E158" s="278"/>
      <c r="F158" s="278"/>
      <c r="G158" s="278"/>
      <c r="H158" s="278"/>
      <c r="I158" s="278"/>
      <c r="J158" s="278"/>
      <c r="K158" s="278"/>
      <c r="L158" s="231"/>
      <c r="M158" s="278"/>
      <c r="N158" s="278"/>
      <c r="O158" s="278"/>
      <c r="P158" s="231"/>
      <c r="Q158" s="231"/>
      <c r="R158" s="231"/>
      <c r="S158" s="231"/>
    </row>
    <row r="159" spans="1:19" ht="18" hidden="1" customHeight="1" x14ac:dyDescent="0.25">
      <c r="A159" s="277"/>
      <c r="B159" s="281"/>
      <c r="C159" s="231"/>
      <c r="D159" s="231"/>
      <c r="E159" s="278"/>
      <c r="F159" s="278"/>
      <c r="G159" s="278"/>
      <c r="H159" s="278"/>
      <c r="I159" s="278"/>
      <c r="J159" s="278"/>
      <c r="K159" s="278"/>
      <c r="L159" s="231"/>
      <c r="M159" s="278"/>
      <c r="N159" s="278"/>
      <c r="O159" s="278"/>
      <c r="P159" s="231"/>
      <c r="Q159" s="231"/>
      <c r="R159" s="231"/>
      <c r="S159" s="231"/>
    </row>
    <row r="160" spans="1:19" ht="18" hidden="1" customHeight="1" x14ac:dyDescent="0.25">
      <c r="A160" s="277"/>
      <c r="B160" s="281"/>
      <c r="C160" s="231"/>
      <c r="D160" s="231"/>
      <c r="E160" s="278"/>
      <c r="F160" s="278"/>
      <c r="G160" s="278"/>
      <c r="H160" s="278"/>
      <c r="I160" s="278"/>
      <c r="J160" s="278"/>
      <c r="K160" s="278"/>
      <c r="L160" s="231"/>
      <c r="M160" s="278"/>
      <c r="N160" s="278"/>
      <c r="O160" s="278"/>
      <c r="P160" s="231"/>
      <c r="Q160" s="231"/>
      <c r="R160" s="231"/>
      <c r="S160" s="231"/>
    </row>
    <row r="161" spans="1:19" ht="18" hidden="1" customHeight="1" x14ac:dyDescent="0.25">
      <c r="A161" s="277"/>
      <c r="B161" s="281"/>
      <c r="C161" s="231"/>
      <c r="D161" s="231"/>
      <c r="E161" s="278"/>
      <c r="F161" s="278"/>
      <c r="G161" s="278"/>
      <c r="H161" s="278"/>
      <c r="I161" s="278"/>
      <c r="J161" s="278"/>
      <c r="K161" s="278"/>
      <c r="L161" s="231"/>
      <c r="M161" s="278"/>
      <c r="N161" s="278"/>
      <c r="O161" s="278"/>
      <c r="P161" s="231"/>
      <c r="Q161" s="231"/>
      <c r="R161" s="231"/>
      <c r="S161" s="231"/>
    </row>
    <row r="162" spans="1:19" ht="15.75" hidden="1" customHeight="1" x14ac:dyDescent="0.25">
      <c r="A162" s="277"/>
      <c r="B162" s="281"/>
      <c r="C162" s="231"/>
      <c r="D162" s="231"/>
      <c r="E162" s="278"/>
      <c r="F162" s="278"/>
      <c r="G162" s="278"/>
      <c r="H162" s="278"/>
      <c r="I162" s="278"/>
      <c r="J162" s="278"/>
      <c r="K162" s="278"/>
      <c r="L162" s="231"/>
      <c r="M162" s="278"/>
      <c r="N162" s="278"/>
      <c r="O162" s="278"/>
      <c r="P162" s="231"/>
      <c r="Q162" s="231"/>
      <c r="R162" s="231"/>
      <c r="S162" s="231"/>
    </row>
    <row r="163" spans="1:19" ht="15.75" hidden="1" customHeight="1" x14ac:dyDescent="0.25">
      <c r="A163" s="277"/>
      <c r="B163" s="281"/>
      <c r="C163" s="231"/>
      <c r="D163" s="231"/>
      <c r="E163" s="278"/>
      <c r="F163" s="278"/>
      <c r="G163" s="278"/>
      <c r="H163" s="278"/>
      <c r="I163" s="278"/>
      <c r="J163" s="278"/>
      <c r="K163" s="278"/>
      <c r="L163" s="231"/>
      <c r="M163" s="278"/>
      <c r="N163" s="278"/>
      <c r="O163" s="278"/>
      <c r="P163" s="231"/>
      <c r="Q163" s="231"/>
      <c r="R163" s="231"/>
      <c r="S163" s="231"/>
    </row>
    <row r="164" spans="1:19" ht="15.75" hidden="1" customHeight="1" x14ac:dyDescent="0.25">
      <c r="A164" s="277"/>
      <c r="B164" s="281"/>
      <c r="C164" s="231"/>
      <c r="D164" s="231"/>
      <c r="E164" s="278"/>
      <c r="F164" s="278"/>
      <c r="G164" s="278"/>
      <c r="H164" s="278"/>
      <c r="I164" s="278"/>
      <c r="J164" s="278"/>
      <c r="K164" s="278"/>
      <c r="L164" s="231"/>
      <c r="M164" s="278"/>
      <c r="N164" s="278"/>
      <c r="O164" s="278"/>
      <c r="P164" s="231"/>
      <c r="Q164" s="231"/>
      <c r="R164" s="231"/>
      <c r="S164" s="231"/>
    </row>
    <row r="165" spans="1:19" ht="15.75" hidden="1" customHeight="1" x14ac:dyDescent="0.25">
      <c r="A165" s="277"/>
      <c r="B165" s="281"/>
      <c r="C165" s="231"/>
      <c r="D165" s="231"/>
      <c r="E165" s="278"/>
      <c r="F165" s="278"/>
      <c r="G165" s="278"/>
      <c r="H165" s="278"/>
      <c r="I165" s="278"/>
      <c r="J165" s="278"/>
      <c r="K165" s="278"/>
      <c r="L165" s="231"/>
      <c r="M165" s="278"/>
      <c r="N165" s="278"/>
      <c r="O165" s="278"/>
      <c r="P165" s="231"/>
      <c r="Q165" s="231"/>
      <c r="R165" s="231"/>
      <c r="S165" s="231"/>
    </row>
    <row r="166" spans="1:19" ht="15.75" hidden="1" customHeight="1" x14ac:dyDescent="0.25">
      <c r="A166" s="277"/>
      <c r="B166" s="281"/>
      <c r="C166" s="231"/>
      <c r="D166" s="231"/>
      <c r="E166" s="278"/>
      <c r="F166" s="278"/>
      <c r="G166" s="278"/>
      <c r="H166" s="278"/>
      <c r="I166" s="278"/>
      <c r="J166" s="278"/>
      <c r="K166" s="278"/>
      <c r="L166" s="231"/>
      <c r="M166" s="278"/>
      <c r="N166" s="278"/>
      <c r="O166" s="278"/>
      <c r="P166" s="231"/>
      <c r="Q166" s="231"/>
      <c r="R166" s="231"/>
      <c r="S166" s="231"/>
    </row>
    <row r="167" spans="1:19" ht="15.75" hidden="1" customHeight="1" x14ac:dyDescent="0.25">
      <c r="A167" s="277"/>
      <c r="B167" s="281"/>
      <c r="C167" s="231"/>
      <c r="D167" s="231"/>
      <c r="E167" s="278"/>
      <c r="F167" s="278"/>
      <c r="G167" s="278"/>
      <c r="H167" s="278"/>
      <c r="I167" s="278"/>
      <c r="J167" s="278"/>
      <c r="K167" s="278"/>
      <c r="L167" s="231"/>
      <c r="M167" s="278"/>
      <c r="N167" s="278"/>
      <c r="O167" s="278"/>
      <c r="P167" s="231"/>
      <c r="Q167" s="231"/>
      <c r="R167" s="231"/>
      <c r="S167" s="231"/>
    </row>
    <row r="168" spans="1:19" ht="15.75" hidden="1" customHeight="1" x14ac:dyDescent="0.25">
      <c r="A168" s="277"/>
      <c r="B168" s="281"/>
      <c r="C168" s="231"/>
      <c r="D168" s="231"/>
      <c r="E168" s="278"/>
      <c r="F168" s="278"/>
      <c r="G168" s="278"/>
      <c r="H168" s="278"/>
      <c r="I168" s="278"/>
      <c r="J168" s="278"/>
      <c r="K168" s="278"/>
      <c r="L168" s="231"/>
      <c r="M168" s="278"/>
      <c r="N168" s="278"/>
      <c r="O168" s="278"/>
      <c r="P168" s="231"/>
      <c r="Q168" s="231"/>
      <c r="R168" s="231"/>
      <c r="S168" s="231"/>
    </row>
    <row r="169" spans="1:19" ht="15.75" hidden="1" customHeight="1" x14ac:dyDescent="0.25">
      <c r="A169" s="277"/>
      <c r="B169" s="281"/>
      <c r="C169" s="231"/>
      <c r="D169" s="231"/>
      <c r="E169" s="278"/>
      <c r="F169" s="278"/>
      <c r="G169" s="278"/>
      <c r="H169" s="278"/>
      <c r="I169" s="278"/>
      <c r="J169" s="278"/>
      <c r="K169" s="278"/>
      <c r="L169" s="231"/>
      <c r="M169" s="278"/>
      <c r="N169" s="278"/>
      <c r="O169" s="278"/>
      <c r="P169" s="231"/>
      <c r="Q169" s="231"/>
      <c r="R169" s="231"/>
      <c r="S169" s="231"/>
    </row>
    <row r="170" spans="1:19" ht="15.75" hidden="1" customHeight="1" x14ac:dyDescent="0.25">
      <c r="A170" s="277"/>
      <c r="B170" s="281"/>
      <c r="C170" s="231"/>
      <c r="D170" s="231"/>
      <c r="E170" s="278"/>
      <c r="F170" s="278"/>
      <c r="G170" s="278"/>
      <c r="H170" s="278"/>
      <c r="I170" s="278"/>
      <c r="J170" s="278"/>
      <c r="K170" s="278"/>
      <c r="L170" s="231"/>
      <c r="M170" s="278"/>
      <c r="N170" s="278"/>
      <c r="O170" s="278"/>
      <c r="P170" s="231"/>
      <c r="Q170" s="231"/>
      <c r="R170" s="231"/>
      <c r="S170" s="231"/>
    </row>
    <row r="171" spans="1:19" ht="15.75" hidden="1" customHeight="1" x14ac:dyDescent="0.25">
      <c r="A171" s="277"/>
      <c r="B171" s="281"/>
      <c r="C171" s="231"/>
      <c r="D171" s="231"/>
      <c r="E171" s="278"/>
      <c r="F171" s="278"/>
      <c r="G171" s="278"/>
      <c r="H171" s="278"/>
      <c r="I171" s="278"/>
      <c r="J171" s="278"/>
      <c r="K171" s="278"/>
      <c r="L171" s="231"/>
      <c r="M171" s="278"/>
      <c r="N171" s="278"/>
      <c r="O171" s="278"/>
      <c r="P171" s="231"/>
      <c r="Q171" s="231"/>
      <c r="R171" s="231"/>
      <c r="S171" s="231"/>
    </row>
    <row r="172" spans="1:19" ht="15.75" hidden="1" customHeight="1" x14ac:dyDescent="0.25">
      <c r="A172" s="277"/>
      <c r="B172" s="281"/>
      <c r="C172" s="231"/>
      <c r="D172" s="231"/>
      <c r="E172" s="278"/>
      <c r="F172" s="278"/>
      <c r="G172" s="278"/>
      <c r="H172" s="278"/>
      <c r="I172" s="278"/>
      <c r="J172" s="278"/>
      <c r="K172" s="278"/>
      <c r="L172" s="231"/>
      <c r="M172" s="278"/>
      <c r="N172" s="278"/>
      <c r="O172" s="278"/>
      <c r="P172" s="231"/>
      <c r="Q172" s="231"/>
      <c r="R172" s="231"/>
      <c r="S172" s="231"/>
    </row>
    <row r="173" spans="1:19" ht="15.75" hidden="1" customHeight="1" x14ac:dyDescent="0.25">
      <c r="A173" s="277"/>
      <c r="B173" s="281"/>
      <c r="C173" s="231"/>
      <c r="D173" s="231"/>
      <c r="E173" s="278"/>
      <c r="F173" s="278"/>
      <c r="G173" s="278"/>
      <c r="H173" s="278"/>
      <c r="I173" s="278"/>
      <c r="J173" s="278"/>
      <c r="K173" s="278"/>
      <c r="L173" s="231"/>
      <c r="M173" s="278"/>
      <c r="N173" s="278"/>
      <c r="O173" s="278"/>
      <c r="P173" s="231"/>
      <c r="Q173" s="231"/>
      <c r="R173" s="231"/>
      <c r="S173" s="231"/>
    </row>
    <row r="174" spans="1:19" ht="15.75" hidden="1" customHeight="1" x14ac:dyDescent="0.25">
      <c r="A174" s="277"/>
      <c r="B174" s="281"/>
      <c r="C174" s="231"/>
      <c r="D174" s="231"/>
      <c r="E174" s="278"/>
      <c r="F174" s="278"/>
      <c r="G174" s="278"/>
      <c r="H174" s="278"/>
      <c r="I174" s="278"/>
      <c r="J174" s="278"/>
      <c r="K174" s="278"/>
      <c r="L174" s="231"/>
      <c r="M174" s="278"/>
      <c r="N174" s="278"/>
      <c r="O174" s="278"/>
      <c r="P174" s="231"/>
      <c r="Q174" s="231"/>
      <c r="R174" s="231"/>
      <c r="S174" s="231"/>
    </row>
    <row r="175" spans="1:19" ht="15.75" hidden="1" customHeight="1" x14ac:dyDescent="0.25">
      <c r="A175" s="277"/>
      <c r="B175" s="281"/>
      <c r="C175" s="231"/>
      <c r="D175" s="231"/>
      <c r="E175" s="278"/>
      <c r="F175" s="278"/>
      <c r="G175" s="278"/>
      <c r="H175" s="278"/>
      <c r="I175" s="278"/>
      <c r="J175" s="278"/>
      <c r="K175" s="278"/>
      <c r="L175" s="231"/>
      <c r="M175" s="278"/>
      <c r="N175" s="278"/>
      <c r="O175" s="278"/>
      <c r="P175" s="231"/>
      <c r="Q175" s="231"/>
      <c r="R175" s="231"/>
      <c r="S175" s="231"/>
    </row>
    <row r="176" spans="1:19" ht="15.75" hidden="1" customHeight="1" x14ac:dyDescent="0.25">
      <c r="A176" s="277"/>
      <c r="B176" s="281"/>
      <c r="C176" s="231"/>
      <c r="D176" s="231"/>
      <c r="E176" s="278"/>
      <c r="F176" s="278"/>
      <c r="G176" s="278"/>
      <c r="H176" s="278"/>
      <c r="I176" s="278"/>
      <c r="J176" s="278"/>
      <c r="K176" s="278"/>
      <c r="L176" s="231"/>
      <c r="M176" s="278"/>
      <c r="N176" s="278"/>
      <c r="O176" s="278"/>
      <c r="P176" s="231"/>
      <c r="Q176" s="231"/>
      <c r="R176" s="231"/>
      <c r="S176" s="231"/>
    </row>
    <row r="177" spans="1:19" ht="15.75" hidden="1" customHeight="1" x14ac:dyDescent="0.25">
      <c r="A177" s="277"/>
      <c r="B177" s="281"/>
      <c r="C177" s="231"/>
      <c r="D177" s="231"/>
      <c r="E177" s="278"/>
      <c r="F177" s="278"/>
      <c r="G177" s="278"/>
      <c r="H177" s="278"/>
      <c r="I177" s="278"/>
      <c r="J177" s="278"/>
      <c r="K177" s="278"/>
      <c r="L177" s="231"/>
      <c r="M177" s="278"/>
      <c r="N177" s="278"/>
      <c r="O177" s="278"/>
      <c r="P177" s="231"/>
      <c r="Q177" s="231"/>
      <c r="R177" s="231"/>
      <c r="S177" s="231"/>
    </row>
    <row r="178" spans="1:19" ht="15.75" hidden="1" customHeight="1" x14ac:dyDescent="0.25">
      <c r="A178" s="277"/>
      <c r="B178" s="281"/>
      <c r="C178" s="231"/>
      <c r="D178" s="231"/>
      <c r="E178" s="278"/>
      <c r="F178" s="278"/>
      <c r="G178" s="278"/>
      <c r="H178" s="278"/>
      <c r="I178" s="278"/>
      <c r="J178" s="278"/>
      <c r="K178" s="278"/>
      <c r="L178" s="231"/>
      <c r="M178" s="278"/>
      <c r="N178" s="278"/>
      <c r="O178" s="278"/>
      <c r="P178" s="231"/>
      <c r="Q178" s="231"/>
      <c r="R178" s="231"/>
      <c r="S178" s="231"/>
    </row>
    <row r="179" spans="1:19" ht="15.75" hidden="1" customHeight="1" x14ac:dyDescent="0.25">
      <c r="A179" s="277"/>
      <c r="B179" s="281"/>
      <c r="C179" s="231"/>
      <c r="D179" s="231"/>
      <c r="E179" s="278"/>
      <c r="F179" s="278"/>
      <c r="G179" s="278"/>
      <c r="H179" s="278"/>
      <c r="I179" s="278"/>
      <c r="J179" s="278"/>
      <c r="K179" s="278"/>
      <c r="L179" s="231"/>
      <c r="M179" s="278"/>
      <c r="N179" s="278"/>
      <c r="O179" s="278"/>
      <c r="P179" s="231"/>
      <c r="Q179" s="231"/>
      <c r="R179" s="231"/>
      <c r="S179" s="231"/>
    </row>
    <row r="180" spans="1:19" ht="15.75" hidden="1" customHeight="1" x14ac:dyDescent="0.25">
      <c r="A180" s="277"/>
      <c r="B180" s="281"/>
      <c r="C180" s="231"/>
      <c r="D180" s="231"/>
      <c r="E180" s="278"/>
      <c r="F180" s="278"/>
      <c r="G180" s="278"/>
      <c r="H180" s="278"/>
      <c r="I180" s="278"/>
      <c r="J180" s="278"/>
      <c r="K180" s="278"/>
      <c r="L180" s="231"/>
      <c r="M180" s="278"/>
      <c r="N180" s="278"/>
      <c r="O180" s="278"/>
      <c r="P180" s="231"/>
      <c r="Q180" s="231"/>
      <c r="R180" s="231"/>
      <c r="S180" s="231"/>
    </row>
    <row r="181" spans="1:19" ht="15.75" hidden="1" customHeight="1" x14ac:dyDescent="0.25">
      <c r="A181" s="277"/>
      <c r="B181" s="281"/>
      <c r="C181" s="231"/>
      <c r="D181" s="231"/>
      <c r="E181" s="278"/>
      <c r="F181" s="278"/>
      <c r="G181" s="278"/>
      <c r="H181" s="278"/>
      <c r="I181" s="278"/>
      <c r="J181" s="278"/>
      <c r="K181" s="278"/>
      <c r="L181" s="231"/>
      <c r="M181" s="278"/>
      <c r="N181" s="278"/>
      <c r="O181" s="278"/>
      <c r="P181" s="231"/>
      <c r="Q181" s="231"/>
      <c r="R181" s="231"/>
      <c r="S181" s="231"/>
    </row>
    <row r="182" spans="1:19" ht="15.75" hidden="1" customHeight="1" x14ac:dyDescent="0.25">
      <c r="A182" s="277"/>
      <c r="B182" s="281"/>
      <c r="C182" s="231"/>
      <c r="D182" s="231"/>
      <c r="E182" s="278"/>
      <c r="F182" s="278"/>
      <c r="G182" s="278"/>
      <c r="H182" s="278"/>
      <c r="I182" s="278"/>
      <c r="J182" s="278"/>
      <c r="K182" s="278"/>
      <c r="L182" s="231"/>
      <c r="M182" s="278"/>
      <c r="N182" s="278"/>
      <c r="O182" s="278"/>
      <c r="P182" s="231"/>
      <c r="Q182" s="231"/>
      <c r="R182" s="231"/>
      <c r="S182" s="231"/>
    </row>
    <row r="183" spans="1:19" ht="15.75" hidden="1" customHeight="1" x14ac:dyDescent="0.25">
      <c r="A183" s="277"/>
      <c r="B183" s="281"/>
      <c r="C183" s="231"/>
      <c r="D183" s="231"/>
      <c r="E183" s="278"/>
      <c r="F183" s="278"/>
      <c r="G183" s="278"/>
      <c r="H183" s="278"/>
      <c r="I183" s="278"/>
      <c r="J183" s="278"/>
      <c r="K183" s="278"/>
      <c r="L183" s="231"/>
      <c r="M183" s="278"/>
      <c r="N183" s="278"/>
      <c r="O183" s="278"/>
      <c r="P183" s="231"/>
      <c r="Q183" s="231"/>
      <c r="R183" s="231"/>
      <c r="S183" s="231"/>
    </row>
    <row r="184" spans="1:19" ht="15.75" hidden="1" customHeight="1" x14ac:dyDescent="0.25">
      <c r="A184" s="277"/>
      <c r="B184" s="281"/>
      <c r="C184" s="231"/>
      <c r="D184" s="231"/>
      <c r="E184" s="278"/>
      <c r="F184" s="278"/>
      <c r="G184" s="278"/>
      <c r="H184" s="278"/>
      <c r="I184" s="278"/>
      <c r="J184" s="278"/>
      <c r="K184" s="278"/>
      <c r="L184" s="231"/>
      <c r="M184" s="278"/>
      <c r="N184" s="278"/>
      <c r="O184" s="278"/>
      <c r="P184" s="231"/>
      <c r="Q184" s="231"/>
      <c r="R184" s="231"/>
      <c r="S184" s="231"/>
    </row>
    <row r="185" spans="1:19" ht="15.75" hidden="1" customHeight="1" x14ac:dyDescent="0.25">
      <c r="A185" s="277"/>
      <c r="B185" s="281"/>
      <c r="C185" s="231"/>
      <c r="D185" s="231"/>
      <c r="E185" s="278"/>
      <c r="F185" s="278"/>
      <c r="G185" s="278"/>
      <c r="H185" s="278"/>
      <c r="I185" s="278"/>
      <c r="J185" s="278"/>
      <c r="K185" s="278"/>
      <c r="L185" s="231"/>
      <c r="M185" s="278"/>
      <c r="N185" s="278"/>
      <c r="O185" s="278"/>
      <c r="P185" s="231"/>
      <c r="Q185" s="231"/>
      <c r="R185" s="231"/>
      <c r="S185" s="231"/>
    </row>
    <row r="186" spans="1:19" ht="15.75" hidden="1" customHeight="1" x14ac:dyDescent="0.25">
      <c r="A186" s="277"/>
      <c r="B186" s="281"/>
      <c r="C186" s="231"/>
      <c r="D186" s="231"/>
      <c r="E186" s="278"/>
      <c r="F186" s="278"/>
      <c r="G186" s="278"/>
      <c r="H186" s="278"/>
      <c r="I186" s="278"/>
      <c r="J186" s="278"/>
      <c r="K186" s="278"/>
      <c r="L186" s="231"/>
      <c r="M186" s="278"/>
      <c r="N186" s="278"/>
      <c r="O186" s="278"/>
      <c r="P186" s="231"/>
      <c r="Q186" s="231"/>
      <c r="R186" s="231"/>
      <c r="S186" s="231"/>
    </row>
    <row r="187" spans="1:19" ht="15.75" hidden="1" customHeight="1" x14ac:dyDescent="0.25">
      <c r="A187" s="277"/>
      <c r="B187" s="281"/>
      <c r="C187" s="231"/>
      <c r="D187" s="231"/>
      <c r="E187" s="278"/>
      <c r="F187" s="278"/>
      <c r="G187" s="278"/>
      <c r="H187" s="278"/>
      <c r="I187" s="278"/>
      <c r="J187" s="278"/>
      <c r="K187" s="278"/>
      <c r="L187" s="231"/>
      <c r="M187" s="278"/>
      <c r="N187" s="278"/>
      <c r="O187" s="278"/>
      <c r="P187" s="231"/>
      <c r="Q187" s="231"/>
      <c r="R187" s="231"/>
      <c r="S187" s="231"/>
    </row>
    <row r="188" spans="1:19" ht="15.75" hidden="1" customHeight="1" x14ac:dyDescent="0.25">
      <c r="A188" s="277"/>
      <c r="B188" s="281"/>
      <c r="C188" s="231"/>
      <c r="D188" s="231"/>
      <c r="E188" s="278"/>
      <c r="F188" s="278"/>
      <c r="G188" s="278"/>
      <c r="H188" s="278"/>
      <c r="I188" s="278"/>
      <c r="J188" s="278"/>
      <c r="K188" s="278"/>
      <c r="L188" s="231"/>
      <c r="M188" s="278"/>
      <c r="N188" s="278"/>
      <c r="O188" s="278"/>
      <c r="P188" s="231"/>
      <c r="Q188" s="231"/>
      <c r="R188" s="231"/>
      <c r="S188" s="231"/>
    </row>
    <row r="189" spans="1:19" ht="15.75" hidden="1" customHeight="1" x14ac:dyDescent="0.25">
      <c r="A189" s="277"/>
      <c r="B189" s="281"/>
      <c r="C189" s="231"/>
      <c r="D189" s="231"/>
      <c r="E189" s="278"/>
      <c r="F189" s="278"/>
      <c r="G189" s="278"/>
      <c r="H189" s="278"/>
      <c r="I189" s="278"/>
      <c r="J189" s="278"/>
      <c r="K189" s="278"/>
      <c r="L189" s="231"/>
      <c r="M189" s="278"/>
      <c r="N189" s="278"/>
      <c r="O189" s="278"/>
      <c r="P189" s="231"/>
      <c r="Q189" s="231"/>
      <c r="R189" s="231"/>
      <c r="S189" s="231"/>
    </row>
    <row r="190" spans="1:19" ht="15.75" hidden="1" customHeight="1" x14ac:dyDescent="0.25">
      <c r="A190" s="277"/>
      <c r="B190" s="281"/>
      <c r="C190" s="231"/>
      <c r="D190" s="231"/>
      <c r="E190" s="278"/>
      <c r="F190" s="278"/>
      <c r="G190" s="278"/>
      <c r="H190" s="278"/>
      <c r="I190" s="278"/>
      <c r="J190" s="278"/>
      <c r="K190" s="278"/>
      <c r="L190" s="231"/>
      <c r="M190" s="278"/>
      <c r="N190" s="278"/>
      <c r="O190" s="278"/>
      <c r="P190" s="231"/>
      <c r="Q190" s="231"/>
      <c r="R190" s="231"/>
      <c r="S190" s="231"/>
    </row>
    <row r="191" spans="1:19" ht="15.75" hidden="1" customHeight="1" x14ac:dyDescent="0.25">
      <c r="A191" s="277"/>
      <c r="B191" s="281"/>
      <c r="C191" s="231"/>
      <c r="D191" s="231"/>
      <c r="E191" s="278"/>
      <c r="F191" s="278"/>
      <c r="G191" s="278"/>
      <c r="H191" s="278"/>
      <c r="I191" s="278"/>
      <c r="J191" s="278"/>
      <c r="K191" s="278"/>
      <c r="L191" s="231"/>
      <c r="M191" s="278"/>
      <c r="N191" s="278"/>
      <c r="O191" s="278"/>
      <c r="P191" s="231"/>
      <c r="Q191" s="231"/>
      <c r="R191" s="231"/>
      <c r="S191" s="231"/>
    </row>
    <row r="192" spans="1:19" ht="15.75" hidden="1" customHeight="1" x14ac:dyDescent="0.25">
      <c r="A192" s="277"/>
      <c r="B192" s="281"/>
      <c r="C192" s="231"/>
      <c r="D192" s="231"/>
      <c r="E192" s="278"/>
      <c r="F192" s="278"/>
      <c r="G192" s="278"/>
      <c r="H192" s="278"/>
      <c r="I192" s="278"/>
      <c r="J192" s="278"/>
      <c r="K192" s="278"/>
      <c r="L192" s="231"/>
      <c r="M192" s="278"/>
      <c r="N192" s="278"/>
      <c r="O192" s="278"/>
      <c r="P192" s="231"/>
      <c r="Q192" s="231"/>
      <c r="R192" s="231"/>
      <c r="S192" s="231"/>
    </row>
    <row r="193" spans="1:19" ht="15.75" hidden="1" customHeight="1" x14ac:dyDescent="0.25">
      <c r="A193" s="277"/>
      <c r="B193" s="281"/>
      <c r="C193" s="231"/>
      <c r="D193" s="231"/>
      <c r="E193" s="278"/>
      <c r="F193" s="278"/>
      <c r="G193" s="278"/>
      <c r="H193" s="278"/>
      <c r="I193" s="278"/>
      <c r="J193" s="278"/>
      <c r="K193" s="278"/>
      <c r="L193" s="231"/>
      <c r="M193" s="278"/>
      <c r="N193" s="278"/>
      <c r="O193" s="278"/>
      <c r="P193" s="231"/>
      <c r="Q193" s="231"/>
      <c r="R193" s="231"/>
      <c r="S193" s="231"/>
    </row>
    <row r="194" spans="1:19" ht="15.75" hidden="1" customHeight="1" x14ac:dyDescent="0.25">
      <c r="A194" s="277"/>
      <c r="B194" s="281"/>
      <c r="C194" s="231"/>
      <c r="D194" s="231"/>
      <c r="E194" s="278"/>
      <c r="F194" s="278"/>
      <c r="G194" s="278"/>
      <c r="H194" s="278"/>
      <c r="I194" s="278"/>
      <c r="J194" s="278"/>
      <c r="K194" s="278"/>
      <c r="L194" s="231"/>
      <c r="M194" s="278"/>
      <c r="N194" s="278"/>
      <c r="O194" s="278"/>
      <c r="P194" s="231"/>
      <c r="Q194" s="231"/>
      <c r="R194" s="231"/>
      <c r="S194" s="231"/>
    </row>
    <row r="195" spans="1:19" ht="15.75" hidden="1" customHeight="1" x14ac:dyDescent="0.25">
      <c r="A195" s="277"/>
      <c r="B195" s="281"/>
      <c r="C195" s="231"/>
      <c r="D195" s="231"/>
      <c r="E195" s="278"/>
      <c r="F195" s="278"/>
      <c r="G195" s="278"/>
      <c r="H195" s="278"/>
      <c r="I195" s="278"/>
      <c r="J195" s="278"/>
      <c r="K195" s="278"/>
      <c r="L195" s="231"/>
      <c r="M195" s="278"/>
      <c r="N195" s="278"/>
      <c r="O195" s="278"/>
      <c r="P195" s="231"/>
      <c r="Q195" s="231"/>
      <c r="R195" s="231"/>
      <c r="S195" s="231"/>
    </row>
    <row r="196" spans="1:19" ht="15.75" hidden="1" customHeight="1" x14ac:dyDescent="0.25">
      <c r="A196" s="277"/>
      <c r="B196" s="281"/>
      <c r="C196" s="231"/>
      <c r="D196" s="231"/>
      <c r="E196" s="278"/>
      <c r="F196" s="278"/>
      <c r="G196" s="278"/>
      <c r="H196" s="278"/>
      <c r="I196" s="278"/>
      <c r="J196" s="278"/>
      <c r="K196" s="278"/>
      <c r="L196" s="231"/>
      <c r="M196" s="278"/>
      <c r="N196" s="278"/>
      <c r="O196" s="278"/>
      <c r="P196" s="231"/>
      <c r="Q196" s="231"/>
      <c r="R196" s="231"/>
      <c r="S196" s="231"/>
    </row>
    <row r="197" spans="1:19" ht="15.75" hidden="1" customHeight="1" x14ac:dyDescent="0.25">
      <c r="A197" s="277"/>
      <c r="B197" s="281"/>
      <c r="C197" s="231"/>
      <c r="D197" s="231"/>
      <c r="E197" s="278"/>
      <c r="F197" s="278"/>
      <c r="G197" s="278"/>
      <c r="H197" s="278"/>
      <c r="I197" s="278"/>
      <c r="J197" s="278"/>
      <c r="K197" s="278"/>
      <c r="L197" s="231"/>
      <c r="M197" s="278"/>
      <c r="N197" s="278"/>
      <c r="O197" s="278"/>
      <c r="P197" s="231"/>
      <c r="Q197" s="231"/>
      <c r="R197" s="231"/>
      <c r="S197" s="231"/>
    </row>
    <row r="198" spans="1:19" ht="15.75" hidden="1" customHeight="1" x14ac:dyDescent="0.25">
      <c r="A198" s="277"/>
      <c r="B198" s="281"/>
      <c r="C198" s="231"/>
      <c r="D198" s="231"/>
      <c r="E198" s="278"/>
      <c r="F198" s="278"/>
      <c r="G198" s="278"/>
      <c r="H198" s="278"/>
      <c r="I198" s="278"/>
      <c r="J198" s="278"/>
      <c r="K198" s="278"/>
      <c r="L198" s="231"/>
      <c r="M198" s="278"/>
      <c r="N198" s="278"/>
      <c r="O198" s="278"/>
      <c r="P198" s="231"/>
      <c r="Q198" s="231"/>
      <c r="R198" s="231"/>
      <c r="S198" s="231"/>
    </row>
    <row r="199" spans="1:19" ht="15.75" hidden="1" customHeight="1" x14ac:dyDescent="0.25">
      <c r="A199" s="277"/>
      <c r="B199" s="281"/>
      <c r="C199" s="231"/>
      <c r="D199" s="231"/>
      <c r="E199" s="278"/>
      <c r="F199" s="278"/>
      <c r="G199" s="278"/>
      <c r="H199" s="278"/>
      <c r="I199" s="278"/>
      <c r="J199" s="278"/>
      <c r="K199" s="278"/>
      <c r="L199" s="231"/>
      <c r="M199" s="278"/>
      <c r="N199" s="278"/>
      <c r="O199" s="278"/>
      <c r="P199" s="231"/>
      <c r="Q199" s="231"/>
      <c r="R199" s="231"/>
      <c r="S199" s="231"/>
    </row>
    <row r="200" spans="1:19" ht="15.75" hidden="1" customHeight="1" x14ac:dyDescent="0.25">
      <c r="A200" s="277"/>
      <c r="B200" s="281"/>
      <c r="C200" s="231"/>
      <c r="D200" s="231"/>
      <c r="E200" s="278"/>
      <c r="F200" s="278"/>
      <c r="G200" s="278"/>
      <c r="H200" s="278"/>
      <c r="I200" s="278"/>
      <c r="J200" s="278"/>
      <c r="K200" s="278"/>
      <c r="L200" s="231"/>
      <c r="M200" s="278"/>
      <c r="N200" s="278"/>
      <c r="O200" s="278"/>
      <c r="P200" s="231"/>
      <c r="Q200" s="231"/>
      <c r="R200" s="231"/>
      <c r="S200" s="231"/>
    </row>
    <row r="201" spans="1:19" ht="15.75" hidden="1" customHeight="1" x14ac:dyDescent="0.25">
      <c r="A201" s="277"/>
      <c r="B201" s="281"/>
      <c r="C201" s="231"/>
      <c r="D201" s="231"/>
      <c r="E201" s="278"/>
      <c r="F201" s="278"/>
      <c r="G201" s="278"/>
      <c r="H201" s="278"/>
      <c r="I201" s="278"/>
      <c r="J201" s="278"/>
      <c r="K201" s="278"/>
      <c r="L201" s="231"/>
      <c r="M201" s="278"/>
      <c r="N201" s="278"/>
      <c r="O201" s="278"/>
      <c r="P201" s="231"/>
      <c r="Q201" s="231"/>
      <c r="R201" s="231"/>
      <c r="S201" s="231"/>
    </row>
    <row r="202" spans="1:19" ht="15.75" hidden="1" customHeight="1" x14ac:dyDescent="0.25">
      <c r="A202" s="277"/>
      <c r="B202" s="281"/>
      <c r="C202" s="231"/>
      <c r="D202" s="231"/>
      <c r="E202" s="278"/>
      <c r="F202" s="278"/>
      <c r="G202" s="278"/>
      <c r="H202" s="278"/>
      <c r="I202" s="278"/>
      <c r="J202" s="278"/>
      <c r="K202" s="278"/>
      <c r="L202" s="231"/>
      <c r="M202" s="278"/>
      <c r="N202" s="278"/>
      <c r="O202" s="278"/>
      <c r="P202" s="231"/>
      <c r="Q202" s="231"/>
      <c r="R202" s="231"/>
      <c r="S202" s="231"/>
    </row>
    <row r="203" spans="1:19" ht="15.75" hidden="1" customHeight="1" x14ac:dyDescent="0.25">
      <c r="A203" s="277"/>
      <c r="B203" s="281"/>
      <c r="C203" s="231"/>
      <c r="D203" s="231"/>
      <c r="E203" s="278"/>
      <c r="F203" s="278"/>
      <c r="G203" s="278"/>
      <c r="H203" s="278"/>
      <c r="I203" s="278"/>
      <c r="J203" s="278"/>
      <c r="K203" s="278"/>
      <c r="L203" s="231"/>
      <c r="M203" s="278"/>
      <c r="N203" s="278"/>
      <c r="O203" s="278"/>
      <c r="P203" s="231"/>
      <c r="Q203" s="231"/>
      <c r="R203" s="231"/>
      <c r="S203" s="231"/>
    </row>
    <row r="204" spans="1:19" ht="15.75" hidden="1" customHeight="1" x14ac:dyDescent="0.25">
      <c r="A204" s="277"/>
      <c r="B204" s="281"/>
      <c r="C204" s="231"/>
      <c r="D204" s="231"/>
      <c r="E204" s="278"/>
      <c r="F204" s="278"/>
      <c r="G204" s="278"/>
      <c r="H204" s="278"/>
      <c r="I204" s="278"/>
      <c r="J204" s="278"/>
      <c r="K204" s="278"/>
      <c r="L204" s="231"/>
      <c r="M204" s="278"/>
      <c r="N204" s="278"/>
      <c r="O204" s="278"/>
      <c r="P204" s="231"/>
      <c r="Q204" s="231"/>
      <c r="R204" s="231"/>
      <c r="S204" s="231"/>
    </row>
    <row r="205" spans="1:19" ht="15.75" hidden="1" customHeight="1" x14ac:dyDescent="0.25">
      <c r="A205" s="277"/>
      <c r="B205" s="281"/>
      <c r="C205" s="231"/>
      <c r="D205" s="231"/>
      <c r="E205" s="278"/>
      <c r="F205" s="278"/>
      <c r="G205" s="278"/>
      <c r="H205" s="278"/>
      <c r="I205" s="278"/>
      <c r="J205" s="278"/>
      <c r="K205" s="278"/>
      <c r="L205" s="231"/>
      <c r="M205" s="278"/>
      <c r="N205" s="278"/>
      <c r="O205" s="278"/>
      <c r="P205" s="231"/>
      <c r="Q205" s="231"/>
      <c r="R205" s="231"/>
      <c r="S205" s="231"/>
    </row>
    <row r="206" spans="1:19" ht="15.75" hidden="1" customHeight="1" x14ac:dyDescent="0.25">
      <c r="A206" s="277"/>
      <c r="B206" s="281"/>
      <c r="C206" s="231"/>
      <c r="D206" s="231"/>
      <c r="E206" s="278"/>
      <c r="F206" s="278"/>
      <c r="G206" s="278"/>
      <c r="H206" s="278"/>
      <c r="I206" s="278"/>
      <c r="J206" s="278"/>
      <c r="K206" s="278"/>
      <c r="L206" s="231"/>
      <c r="M206" s="278"/>
      <c r="N206" s="278"/>
      <c r="O206" s="278"/>
      <c r="P206" s="231"/>
      <c r="Q206" s="231"/>
      <c r="R206" s="231"/>
      <c r="S206" s="231"/>
    </row>
    <row r="207" spans="1:19" ht="15.75" hidden="1" customHeight="1" x14ac:dyDescent="0.25">
      <c r="A207" s="277"/>
      <c r="B207" s="281"/>
      <c r="C207" s="231"/>
      <c r="D207" s="231"/>
      <c r="E207" s="278"/>
      <c r="F207" s="278"/>
      <c r="G207" s="278"/>
      <c r="H207" s="278"/>
      <c r="I207" s="278"/>
      <c r="J207" s="278"/>
      <c r="K207" s="278"/>
      <c r="L207" s="231"/>
      <c r="M207" s="278"/>
      <c r="N207" s="278"/>
      <c r="O207" s="278"/>
      <c r="P207" s="231"/>
      <c r="Q207" s="231"/>
      <c r="R207" s="231"/>
      <c r="S207" s="231"/>
    </row>
    <row r="208" spans="1:19" ht="15.75" hidden="1" customHeight="1" x14ac:dyDescent="0.25">
      <c r="A208" s="277"/>
      <c r="B208" s="281"/>
      <c r="C208" s="231"/>
      <c r="D208" s="231"/>
      <c r="E208" s="278"/>
      <c r="F208" s="278"/>
      <c r="G208" s="278"/>
      <c r="H208" s="278"/>
      <c r="I208" s="278"/>
      <c r="J208" s="278"/>
      <c r="K208" s="278"/>
      <c r="L208" s="231"/>
      <c r="M208" s="278"/>
      <c r="N208" s="278"/>
      <c r="O208" s="278"/>
      <c r="P208" s="231"/>
      <c r="Q208" s="231"/>
      <c r="R208" s="231"/>
      <c r="S208" s="231"/>
    </row>
    <row r="209" spans="1:19" ht="15.75" hidden="1" customHeight="1" x14ac:dyDescent="0.25">
      <c r="A209" s="277"/>
      <c r="B209" s="281"/>
      <c r="C209" s="231"/>
      <c r="D209" s="231"/>
      <c r="E209" s="278"/>
      <c r="F209" s="278"/>
      <c r="G209" s="278"/>
      <c r="H209" s="278"/>
      <c r="I209" s="278"/>
      <c r="J209" s="278"/>
      <c r="K209" s="278"/>
      <c r="L209" s="231"/>
      <c r="M209" s="278"/>
      <c r="N209" s="278"/>
      <c r="O209" s="278"/>
      <c r="P209" s="231"/>
      <c r="Q209" s="231"/>
      <c r="R209" s="231"/>
      <c r="S209" s="231"/>
    </row>
    <row r="210" spans="1:19" ht="15.75" hidden="1" customHeight="1" x14ac:dyDescent="0.25">
      <c r="A210" s="277"/>
      <c r="B210" s="281"/>
      <c r="C210" s="231"/>
      <c r="D210" s="231"/>
      <c r="E210" s="278"/>
      <c r="F210" s="278"/>
      <c r="G210" s="278"/>
      <c r="H210" s="278"/>
      <c r="I210" s="278"/>
      <c r="J210" s="278"/>
      <c r="K210" s="278"/>
      <c r="L210" s="231"/>
      <c r="M210" s="278"/>
      <c r="N210" s="278"/>
      <c r="O210" s="278"/>
      <c r="P210" s="231"/>
      <c r="Q210" s="231"/>
      <c r="R210" s="231"/>
      <c r="S210" s="231"/>
    </row>
    <row r="211" spans="1:19" ht="15.75" hidden="1" customHeight="1" x14ac:dyDescent="0.25">
      <c r="A211" s="277"/>
      <c r="B211" s="281"/>
      <c r="C211" s="231"/>
      <c r="D211" s="231"/>
      <c r="E211" s="278"/>
      <c r="F211" s="278"/>
      <c r="G211" s="278"/>
      <c r="H211" s="278"/>
      <c r="I211" s="278"/>
      <c r="J211" s="278"/>
      <c r="K211" s="278"/>
      <c r="L211" s="231"/>
      <c r="M211" s="278"/>
      <c r="N211" s="278"/>
      <c r="O211" s="278"/>
      <c r="P211" s="231"/>
      <c r="Q211" s="231"/>
      <c r="R211" s="231"/>
      <c r="S211" s="231"/>
    </row>
    <row r="212" spans="1:19" ht="15.75" hidden="1" customHeight="1" x14ac:dyDescent="0.25">
      <c r="A212" s="277"/>
      <c r="B212" s="281"/>
      <c r="C212" s="231"/>
      <c r="D212" s="231"/>
      <c r="E212" s="278"/>
      <c r="F212" s="278"/>
      <c r="G212" s="278"/>
      <c r="H212" s="278"/>
      <c r="I212" s="278"/>
      <c r="J212" s="278"/>
      <c r="K212" s="278"/>
      <c r="L212" s="231"/>
      <c r="M212" s="278"/>
      <c r="N212" s="278"/>
      <c r="O212" s="278"/>
      <c r="P212" s="231"/>
      <c r="Q212" s="231"/>
      <c r="R212" s="231"/>
      <c r="S212" s="231"/>
    </row>
    <row r="213" spans="1:19" ht="15.75" hidden="1" customHeight="1" x14ac:dyDescent="0.25">
      <c r="A213" s="277"/>
      <c r="B213" s="281"/>
      <c r="C213" s="231"/>
      <c r="D213" s="231"/>
      <c r="E213" s="278"/>
      <c r="F213" s="278"/>
      <c r="G213" s="278"/>
      <c r="H213" s="278"/>
      <c r="I213" s="278"/>
      <c r="J213" s="278"/>
      <c r="K213" s="278"/>
      <c r="L213" s="231"/>
      <c r="M213" s="278"/>
      <c r="N213" s="278"/>
      <c r="O213" s="278"/>
      <c r="P213" s="231"/>
      <c r="Q213" s="231"/>
      <c r="R213" s="231"/>
      <c r="S213" s="231"/>
    </row>
    <row r="214" spans="1:19" ht="15.75" hidden="1" customHeight="1" x14ac:dyDescent="0.25">
      <c r="A214" s="277"/>
      <c r="B214" s="281"/>
      <c r="C214" s="231"/>
      <c r="D214" s="231"/>
      <c r="E214" s="278"/>
      <c r="F214" s="278"/>
      <c r="G214" s="278"/>
      <c r="H214" s="278"/>
      <c r="I214" s="278"/>
      <c r="J214" s="278"/>
      <c r="K214" s="278"/>
      <c r="L214" s="231"/>
      <c r="M214" s="278"/>
      <c r="N214" s="278"/>
      <c r="O214" s="278"/>
      <c r="P214" s="231"/>
      <c r="Q214" s="231"/>
      <c r="R214" s="231"/>
      <c r="S214" s="231"/>
    </row>
    <row r="215" spans="1:19" ht="15.75" hidden="1" customHeight="1" x14ac:dyDescent="0.25">
      <c r="A215" s="277"/>
      <c r="B215" s="281"/>
      <c r="C215" s="231"/>
      <c r="D215" s="231"/>
      <c r="E215" s="278"/>
      <c r="F215" s="278"/>
      <c r="G215" s="278"/>
      <c r="H215" s="278"/>
      <c r="I215" s="278"/>
      <c r="J215" s="278"/>
      <c r="K215" s="278"/>
      <c r="L215" s="231"/>
      <c r="M215" s="278"/>
      <c r="N215" s="278"/>
      <c r="O215" s="278"/>
      <c r="P215" s="231"/>
      <c r="Q215" s="231"/>
      <c r="R215" s="231"/>
      <c r="S215" s="231"/>
    </row>
    <row r="216" spans="1:19" ht="15.75" hidden="1" customHeight="1" x14ac:dyDescent="0.25">
      <c r="A216" s="277"/>
      <c r="B216" s="281"/>
      <c r="C216" s="231"/>
      <c r="D216" s="231"/>
      <c r="E216" s="278"/>
      <c r="F216" s="278"/>
      <c r="G216" s="278"/>
      <c r="H216" s="278"/>
      <c r="I216" s="278"/>
      <c r="J216" s="278"/>
      <c r="K216" s="278"/>
      <c r="L216" s="231"/>
      <c r="M216" s="278"/>
      <c r="N216" s="278"/>
      <c r="O216" s="278"/>
      <c r="P216" s="231"/>
      <c r="Q216" s="231"/>
      <c r="R216" s="231"/>
      <c r="S216" s="231"/>
    </row>
    <row r="217" spans="1:19" ht="15.75" hidden="1" customHeight="1" x14ac:dyDescent="0.25">
      <c r="A217" s="277"/>
      <c r="B217" s="281"/>
      <c r="C217" s="231"/>
      <c r="D217" s="231"/>
      <c r="E217" s="278"/>
      <c r="F217" s="278"/>
      <c r="G217" s="278"/>
      <c r="H217" s="278"/>
      <c r="I217" s="278"/>
      <c r="J217" s="278"/>
      <c r="K217" s="278"/>
      <c r="L217" s="231"/>
      <c r="M217" s="278"/>
      <c r="N217" s="278"/>
      <c r="O217" s="278"/>
      <c r="P217" s="231"/>
      <c r="Q217" s="231"/>
      <c r="R217" s="231"/>
      <c r="S217" s="231"/>
    </row>
    <row r="218" spans="1:19" ht="15.75" hidden="1" customHeight="1" x14ac:dyDescent="0.25">
      <c r="A218" s="277"/>
      <c r="B218" s="281"/>
      <c r="C218" s="231"/>
      <c r="D218" s="231"/>
      <c r="E218" s="278"/>
      <c r="F218" s="278"/>
      <c r="G218" s="278"/>
      <c r="H218" s="278"/>
      <c r="I218" s="278"/>
      <c r="J218" s="278"/>
      <c r="K218" s="278"/>
      <c r="L218" s="231"/>
      <c r="M218" s="278"/>
      <c r="N218" s="278"/>
      <c r="O218" s="278"/>
      <c r="P218" s="231"/>
      <c r="Q218" s="231"/>
      <c r="R218" s="231"/>
      <c r="S218" s="231"/>
    </row>
    <row r="219" spans="1:19" ht="15.75" hidden="1" customHeight="1" x14ac:dyDescent="0.25">
      <c r="A219" s="277"/>
      <c r="B219" s="281"/>
      <c r="C219" s="231"/>
      <c r="D219" s="231"/>
      <c r="E219" s="278"/>
      <c r="F219" s="278"/>
      <c r="G219" s="278"/>
      <c r="H219" s="278"/>
      <c r="I219" s="278"/>
      <c r="J219" s="278"/>
      <c r="K219" s="278"/>
      <c r="L219" s="231"/>
      <c r="M219" s="278"/>
      <c r="N219" s="278"/>
      <c r="O219" s="278"/>
      <c r="P219" s="231"/>
      <c r="Q219" s="231"/>
      <c r="R219" s="231"/>
      <c r="S219" s="231"/>
    </row>
    <row r="220" spans="1:19" ht="15.75" hidden="1" customHeight="1" x14ac:dyDescent="0.25">
      <c r="A220" s="277"/>
      <c r="B220" s="281"/>
      <c r="C220" s="231"/>
      <c r="D220" s="231"/>
      <c r="E220" s="278"/>
      <c r="F220" s="278"/>
      <c r="G220" s="278"/>
      <c r="H220" s="278"/>
      <c r="I220" s="278"/>
      <c r="J220" s="278"/>
      <c r="K220" s="278"/>
      <c r="L220" s="231"/>
      <c r="M220" s="278"/>
      <c r="N220" s="278"/>
      <c r="O220" s="278"/>
      <c r="P220" s="231"/>
      <c r="Q220" s="231"/>
      <c r="R220" s="231"/>
      <c r="S220" s="231"/>
    </row>
    <row r="221" spans="1:19" ht="15.75" hidden="1" customHeight="1" x14ac:dyDescent="0.25">
      <c r="A221" s="277"/>
      <c r="B221" s="281"/>
      <c r="C221" s="231"/>
      <c r="D221" s="231"/>
      <c r="E221" s="278"/>
      <c r="F221" s="278"/>
      <c r="G221" s="278"/>
      <c r="H221" s="278"/>
      <c r="I221" s="278"/>
      <c r="J221" s="278"/>
      <c r="K221" s="278"/>
      <c r="L221" s="231"/>
      <c r="M221" s="278"/>
      <c r="N221" s="278"/>
      <c r="O221" s="278"/>
      <c r="P221" s="231"/>
      <c r="Q221" s="231"/>
      <c r="R221" s="231"/>
      <c r="S221" s="231"/>
    </row>
    <row r="222" spans="1:19" ht="15.75" hidden="1" customHeight="1" x14ac:dyDescent="0.25">
      <c r="A222" s="277"/>
      <c r="B222" s="281"/>
      <c r="C222" s="231"/>
      <c r="D222" s="231"/>
      <c r="E222" s="278"/>
      <c r="F222" s="278"/>
      <c r="G222" s="278"/>
      <c r="H222" s="278"/>
      <c r="I222" s="278"/>
      <c r="J222" s="278"/>
      <c r="K222" s="278"/>
      <c r="L222" s="231"/>
      <c r="M222" s="278"/>
      <c r="N222" s="278"/>
      <c r="O222" s="278"/>
      <c r="P222" s="231"/>
      <c r="Q222" s="231"/>
      <c r="R222" s="231"/>
      <c r="S222" s="231"/>
    </row>
    <row r="223" spans="1:19" ht="15.75" hidden="1" customHeight="1" x14ac:dyDescent="0.25">
      <c r="A223" s="277"/>
      <c r="B223" s="281"/>
      <c r="C223" s="231"/>
      <c r="D223" s="231"/>
      <c r="E223" s="278"/>
      <c r="F223" s="278"/>
      <c r="G223" s="278"/>
      <c r="H223" s="278"/>
      <c r="I223" s="278"/>
      <c r="J223" s="278"/>
      <c r="K223" s="278"/>
      <c r="L223" s="231"/>
      <c r="M223" s="278"/>
      <c r="N223" s="278"/>
      <c r="O223" s="278"/>
      <c r="P223" s="231"/>
      <c r="Q223" s="231"/>
      <c r="R223" s="231"/>
      <c r="S223" s="231"/>
    </row>
    <row r="224" spans="1:19" ht="15.75" hidden="1" customHeight="1" x14ac:dyDescent="0.25">
      <c r="A224" s="277"/>
      <c r="B224" s="281"/>
      <c r="C224" s="231"/>
      <c r="D224" s="231"/>
      <c r="E224" s="278"/>
      <c r="F224" s="278"/>
      <c r="G224" s="278"/>
      <c r="H224" s="278"/>
      <c r="I224" s="278"/>
      <c r="J224" s="278"/>
      <c r="K224" s="278"/>
      <c r="L224" s="231"/>
      <c r="M224" s="278"/>
      <c r="N224" s="278"/>
      <c r="O224" s="278"/>
      <c r="P224" s="231"/>
      <c r="Q224" s="231"/>
      <c r="R224" s="231"/>
      <c r="S224" s="231"/>
    </row>
    <row r="225" spans="1:19" ht="15.75" hidden="1" customHeight="1" x14ac:dyDescent="0.25">
      <c r="A225" s="277"/>
      <c r="B225" s="281"/>
      <c r="C225" s="231"/>
      <c r="D225" s="231"/>
      <c r="E225" s="278"/>
      <c r="F225" s="278"/>
      <c r="G225" s="278"/>
      <c r="H225" s="278"/>
      <c r="I225" s="278"/>
      <c r="J225" s="278"/>
      <c r="K225" s="278"/>
      <c r="L225" s="231"/>
      <c r="M225" s="278"/>
      <c r="N225" s="278"/>
      <c r="O225" s="278"/>
      <c r="P225" s="231"/>
      <c r="Q225" s="231"/>
      <c r="R225" s="231"/>
      <c r="S225" s="231"/>
    </row>
    <row r="226" spans="1:19" ht="15.75" hidden="1" customHeight="1" x14ac:dyDescent="0.25">
      <c r="A226" s="277"/>
      <c r="B226" s="281"/>
      <c r="C226" s="231"/>
      <c r="D226" s="231"/>
      <c r="E226" s="278"/>
      <c r="F226" s="278"/>
      <c r="G226" s="278"/>
      <c r="H226" s="278"/>
      <c r="I226" s="278"/>
      <c r="J226" s="278"/>
      <c r="K226" s="278"/>
      <c r="L226" s="231"/>
      <c r="M226" s="278"/>
      <c r="N226" s="278"/>
      <c r="O226" s="278"/>
      <c r="P226" s="231"/>
      <c r="Q226" s="231"/>
      <c r="R226" s="231"/>
      <c r="S226" s="231"/>
    </row>
    <row r="227" spans="1:19" ht="15.75" hidden="1" customHeight="1" x14ac:dyDescent="0.25">
      <c r="A227" s="277"/>
      <c r="B227" s="281"/>
      <c r="C227" s="231"/>
      <c r="D227" s="231"/>
      <c r="E227" s="278"/>
      <c r="F227" s="278"/>
      <c r="G227" s="278"/>
      <c r="H227" s="278"/>
      <c r="I227" s="278"/>
      <c r="J227" s="278"/>
      <c r="K227" s="278"/>
      <c r="L227" s="231"/>
      <c r="M227" s="278"/>
      <c r="N227" s="278"/>
      <c r="O227" s="278"/>
      <c r="P227" s="231"/>
      <c r="Q227" s="231"/>
      <c r="R227" s="231"/>
      <c r="S227" s="231"/>
    </row>
    <row r="228" spans="1:19" ht="15.75" hidden="1" customHeight="1" x14ac:dyDescent="0.25">
      <c r="A228" s="277"/>
      <c r="B228" s="281"/>
      <c r="C228" s="231"/>
      <c r="D228" s="231"/>
      <c r="E228" s="278"/>
      <c r="F228" s="278"/>
      <c r="G228" s="278"/>
      <c r="H228" s="278"/>
      <c r="I228" s="278"/>
      <c r="J228" s="278"/>
      <c r="K228" s="278"/>
      <c r="L228" s="231"/>
      <c r="M228" s="278"/>
      <c r="N228" s="278"/>
      <c r="O228" s="278"/>
      <c r="P228" s="231"/>
      <c r="Q228" s="231"/>
      <c r="R228" s="231"/>
      <c r="S228" s="231"/>
    </row>
    <row r="229" spans="1:19" ht="15.75" hidden="1" customHeight="1" x14ac:dyDescent="0.25">
      <c r="A229" s="277"/>
      <c r="B229" s="281"/>
      <c r="C229" s="231"/>
      <c r="D229" s="231"/>
      <c r="E229" s="278"/>
      <c r="F229" s="278"/>
      <c r="G229" s="278"/>
      <c r="H229" s="278"/>
      <c r="I229" s="278"/>
      <c r="J229" s="278"/>
      <c r="K229" s="278"/>
      <c r="L229" s="231"/>
      <c r="M229" s="278"/>
      <c r="N229" s="278"/>
      <c r="O229" s="278"/>
      <c r="P229" s="231"/>
      <c r="Q229" s="231"/>
      <c r="R229" s="231"/>
      <c r="S229" s="231"/>
    </row>
    <row r="230" spans="1:19" ht="15.75" hidden="1" customHeight="1" x14ac:dyDescent="0.25">
      <c r="A230" s="277"/>
      <c r="B230" s="281"/>
      <c r="C230" s="231"/>
      <c r="D230" s="231"/>
      <c r="E230" s="278"/>
      <c r="F230" s="278"/>
      <c r="G230" s="278"/>
      <c r="H230" s="278"/>
      <c r="I230" s="278"/>
      <c r="J230" s="278"/>
      <c r="K230" s="278"/>
      <c r="L230" s="231"/>
      <c r="M230" s="278"/>
      <c r="N230" s="278"/>
      <c r="O230" s="278"/>
      <c r="P230" s="231"/>
      <c r="Q230" s="231"/>
      <c r="R230" s="231"/>
      <c r="S230" s="231"/>
    </row>
    <row r="231" spans="1:19" ht="15.75" hidden="1" customHeight="1" x14ac:dyDescent="0.25">
      <c r="A231" s="277"/>
      <c r="B231" s="281"/>
      <c r="C231" s="231"/>
      <c r="D231" s="231"/>
      <c r="E231" s="278"/>
      <c r="F231" s="278"/>
      <c r="G231" s="278"/>
      <c r="H231" s="278"/>
      <c r="I231" s="278"/>
      <c r="J231" s="278"/>
      <c r="K231" s="278"/>
      <c r="L231" s="231"/>
      <c r="M231" s="278"/>
      <c r="N231" s="278"/>
      <c r="O231" s="278"/>
      <c r="P231" s="231"/>
      <c r="Q231" s="231"/>
      <c r="R231" s="231"/>
      <c r="S231" s="231"/>
    </row>
    <row r="232" spans="1:19" ht="15.75" hidden="1" customHeight="1" x14ac:dyDescent="0.25">
      <c r="A232" s="277"/>
      <c r="B232" s="281"/>
      <c r="C232" s="231"/>
      <c r="D232" s="231"/>
      <c r="E232" s="278"/>
      <c r="F232" s="278"/>
      <c r="G232" s="278"/>
      <c r="H232" s="278"/>
      <c r="I232" s="278"/>
      <c r="J232" s="278"/>
      <c r="K232" s="278"/>
      <c r="L232" s="231"/>
      <c r="M232" s="278"/>
      <c r="N232" s="278"/>
      <c r="O232" s="278"/>
      <c r="P232" s="231"/>
      <c r="Q232" s="231"/>
      <c r="R232" s="231"/>
      <c r="S232" s="231"/>
    </row>
    <row r="233" spans="1:19" ht="15.75" hidden="1" customHeight="1" x14ac:dyDescent="0.25">
      <c r="A233" s="277"/>
      <c r="B233" s="281"/>
      <c r="C233" s="231"/>
      <c r="D233" s="231"/>
      <c r="E233" s="278"/>
      <c r="F233" s="278"/>
      <c r="G233" s="278"/>
      <c r="H233" s="278"/>
      <c r="I233" s="278"/>
      <c r="J233" s="278"/>
      <c r="K233" s="278"/>
      <c r="L233" s="231"/>
      <c r="M233" s="278"/>
      <c r="N233" s="278"/>
      <c r="O233" s="278"/>
      <c r="P233" s="231"/>
      <c r="Q233" s="231"/>
      <c r="R233" s="231"/>
      <c r="S233" s="231"/>
    </row>
    <row r="234" spans="1:19" ht="15.75" hidden="1" customHeight="1" x14ac:dyDescent="0.25">
      <c r="A234" s="277"/>
      <c r="B234" s="281"/>
      <c r="C234" s="231"/>
      <c r="D234" s="231"/>
      <c r="E234" s="278"/>
      <c r="F234" s="278"/>
      <c r="G234" s="278"/>
      <c r="H234" s="278"/>
      <c r="I234" s="278"/>
      <c r="J234" s="278"/>
      <c r="K234" s="278"/>
      <c r="L234" s="231"/>
      <c r="M234" s="278"/>
      <c r="N234" s="278"/>
      <c r="O234" s="278"/>
      <c r="P234" s="231"/>
      <c r="Q234" s="231"/>
      <c r="R234" s="231"/>
      <c r="S234" s="231"/>
    </row>
    <row r="235" spans="1:19" ht="15.75" hidden="1" customHeight="1" x14ac:dyDescent="0.25">
      <c r="A235" s="277"/>
      <c r="B235" s="281"/>
      <c r="C235" s="231"/>
      <c r="D235" s="231"/>
      <c r="E235" s="278"/>
      <c r="F235" s="278"/>
      <c r="G235" s="278"/>
      <c r="H235" s="278"/>
      <c r="I235" s="278"/>
      <c r="J235" s="278"/>
      <c r="K235" s="278"/>
      <c r="L235" s="231"/>
      <c r="M235" s="278"/>
      <c r="N235" s="278"/>
      <c r="O235" s="278"/>
      <c r="P235" s="231"/>
      <c r="Q235" s="231"/>
      <c r="R235" s="231"/>
      <c r="S235" s="231"/>
    </row>
    <row r="236" spans="1:19" ht="15.75" hidden="1" customHeight="1" x14ac:dyDescent="0.25">
      <c r="A236" s="277"/>
      <c r="B236" s="281"/>
      <c r="C236" s="231"/>
      <c r="D236" s="231"/>
      <c r="E236" s="278"/>
      <c r="F236" s="278"/>
      <c r="G236" s="278"/>
      <c r="H236" s="278"/>
      <c r="I236" s="278"/>
      <c r="J236" s="278"/>
      <c r="K236" s="278"/>
      <c r="L236" s="231"/>
      <c r="M236" s="278"/>
      <c r="N236" s="278"/>
      <c r="O236" s="278"/>
      <c r="P236" s="231"/>
      <c r="Q236" s="231"/>
      <c r="R236" s="231"/>
      <c r="S236" s="231"/>
    </row>
    <row r="237" spans="1:19" ht="15.75" hidden="1" customHeight="1" x14ac:dyDescent="0.25">
      <c r="A237" s="277"/>
      <c r="B237" s="281"/>
      <c r="C237" s="231"/>
      <c r="D237" s="231"/>
      <c r="E237" s="278"/>
      <c r="F237" s="278"/>
      <c r="G237" s="278"/>
      <c r="H237" s="278"/>
      <c r="I237" s="278"/>
      <c r="J237" s="278"/>
      <c r="K237" s="278"/>
      <c r="L237" s="231"/>
      <c r="M237" s="278"/>
      <c r="N237" s="278"/>
      <c r="O237" s="278"/>
      <c r="P237" s="231"/>
      <c r="Q237" s="231"/>
      <c r="R237" s="231"/>
      <c r="S237" s="231"/>
    </row>
    <row r="238" spans="1:19" ht="15.75" hidden="1" customHeight="1" x14ac:dyDescent="0.25">
      <c r="A238" s="277"/>
      <c r="B238" s="281"/>
      <c r="C238" s="231"/>
      <c r="D238" s="231"/>
      <c r="E238" s="278"/>
      <c r="F238" s="278"/>
      <c r="G238" s="278"/>
      <c r="H238" s="278"/>
      <c r="I238" s="278"/>
      <c r="J238" s="278"/>
      <c r="K238" s="278"/>
      <c r="L238" s="231"/>
      <c r="M238" s="278"/>
      <c r="N238" s="278"/>
      <c r="O238" s="278"/>
      <c r="P238" s="231"/>
      <c r="Q238" s="231"/>
      <c r="R238" s="231"/>
      <c r="S238" s="231"/>
    </row>
    <row r="239" spans="1:19" ht="15.75" hidden="1" customHeight="1" x14ac:dyDescent="0.25">
      <c r="A239" s="277"/>
      <c r="B239" s="281"/>
      <c r="C239" s="231"/>
      <c r="D239" s="231"/>
      <c r="E239" s="278"/>
      <c r="F239" s="278"/>
      <c r="G239" s="278"/>
      <c r="H239" s="278"/>
      <c r="I239" s="278"/>
      <c r="J239" s="278"/>
      <c r="K239" s="278"/>
      <c r="L239" s="231"/>
      <c r="M239" s="278"/>
      <c r="N239" s="278"/>
      <c r="O239" s="278"/>
      <c r="P239" s="231"/>
      <c r="Q239" s="231"/>
      <c r="R239" s="231"/>
      <c r="S239" s="231"/>
    </row>
    <row r="240" spans="1:19" ht="15.75" hidden="1" customHeight="1" x14ac:dyDescent="0.25">
      <c r="A240" s="277"/>
      <c r="B240" s="281"/>
      <c r="C240" s="231"/>
      <c r="D240" s="231"/>
      <c r="E240" s="278"/>
      <c r="F240" s="278"/>
      <c r="G240" s="278"/>
      <c r="H240" s="278"/>
      <c r="I240" s="278"/>
      <c r="J240" s="278"/>
      <c r="K240" s="278"/>
      <c r="L240" s="231"/>
      <c r="M240" s="278"/>
      <c r="N240" s="278"/>
      <c r="O240" s="278"/>
      <c r="P240" s="231"/>
      <c r="Q240" s="231"/>
      <c r="R240" s="231"/>
      <c r="S240" s="231"/>
    </row>
    <row r="241" spans="1:19" ht="15.75" hidden="1" customHeight="1" x14ac:dyDescent="0.25">
      <c r="A241" s="277"/>
      <c r="B241" s="281"/>
      <c r="C241" s="231"/>
      <c r="D241" s="231"/>
      <c r="E241" s="278"/>
      <c r="F241" s="278"/>
      <c r="G241" s="278"/>
      <c r="H241" s="278"/>
      <c r="I241" s="278"/>
      <c r="J241" s="278"/>
      <c r="K241" s="278"/>
      <c r="L241" s="231"/>
      <c r="M241" s="278"/>
      <c r="N241" s="278"/>
      <c r="O241" s="278"/>
      <c r="P241" s="231"/>
      <c r="Q241" s="231"/>
      <c r="R241" s="231"/>
      <c r="S241" s="231"/>
    </row>
    <row r="242" spans="1:19" ht="15.75" hidden="1" customHeight="1" x14ac:dyDescent="0.25">
      <c r="A242" s="277"/>
      <c r="B242" s="281"/>
      <c r="C242" s="231"/>
      <c r="D242" s="231"/>
      <c r="E242" s="278"/>
      <c r="F242" s="278"/>
      <c r="G242" s="278"/>
      <c r="H242" s="278"/>
      <c r="I242" s="278"/>
      <c r="J242" s="278"/>
      <c r="K242" s="278"/>
      <c r="L242" s="231"/>
      <c r="M242" s="278"/>
      <c r="N242" s="278"/>
      <c r="O242" s="278"/>
      <c r="P242" s="231"/>
      <c r="Q242" s="231"/>
      <c r="R242" s="231"/>
      <c r="S242" s="231"/>
    </row>
    <row r="243" spans="1:19" ht="15.75" hidden="1" customHeight="1" x14ac:dyDescent="0.25">
      <c r="A243" s="277"/>
      <c r="B243" s="281"/>
      <c r="C243" s="231"/>
      <c r="D243" s="231"/>
      <c r="E243" s="278"/>
      <c r="F243" s="278"/>
      <c r="G243" s="278"/>
      <c r="H243" s="278"/>
      <c r="I243" s="278"/>
      <c r="J243" s="278"/>
      <c r="K243" s="278"/>
      <c r="L243" s="231"/>
      <c r="M243" s="278"/>
      <c r="N243" s="278"/>
      <c r="O243" s="278"/>
      <c r="P243" s="231"/>
      <c r="Q243" s="231"/>
      <c r="R243" s="231"/>
      <c r="S243" s="231"/>
    </row>
    <row r="244" spans="1:19" ht="15.75" hidden="1" customHeight="1" x14ac:dyDescent="0.25">
      <c r="A244" s="277"/>
      <c r="B244" s="281"/>
      <c r="C244" s="231"/>
      <c r="D244" s="231"/>
      <c r="E244" s="278"/>
      <c r="F244" s="278"/>
      <c r="G244" s="278"/>
      <c r="H244" s="278"/>
      <c r="I244" s="278"/>
      <c r="J244" s="278"/>
      <c r="K244" s="278"/>
      <c r="L244" s="231"/>
      <c r="M244" s="278"/>
      <c r="N244" s="278"/>
      <c r="O244" s="278"/>
      <c r="P244" s="231"/>
      <c r="Q244" s="231"/>
      <c r="R244" s="231"/>
      <c r="S244" s="231"/>
    </row>
    <row r="245" spans="1:19" ht="15.75" hidden="1" customHeight="1" x14ac:dyDescent="0.25">
      <c r="A245" s="277"/>
      <c r="B245" s="281"/>
      <c r="C245" s="231"/>
      <c r="D245" s="231"/>
      <c r="E245" s="278"/>
      <c r="F245" s="278"/>
      <c r="G245" s="278"/>
      <c r="H245" s="278"/>
      <c r="I245" s="278"/>
      <c r="J245" s="278"/>
      <c r="K245" s="278"/>
      <c r="L245" s="231"/>
      <c r="M245" s="278"/>
      <c r="N245" s="278"/>
      <c r="O245" s="278"/>
      <c r="P245" s="231"/>
      <c r="Q245" s="231"/>
      <c r="R245" s="231"/>
      <c r="S245" s="231"/>
    </row>
    <row r="246" spans="1:19" ht="15.75" hidden="1" customHeight="1" x14ac:dyDescent="0.25">
      <c r="A246" s="277"/>
      <c r="B246" s="281"/>
      <c r="C246" s="231"/>
      <c r="D246" s="231"/>
      <c r="E246" s="278"/>
      <c r="F246" s="278"/>
      <c r="G246" s="278"/>
      <c r="H246" s="278"/>
      <c r="I246" s="278"/>
      <c r="J246" s="278"/>
      <c r="K246" s="278"/>
      <c r="L246" s="231"/>
      <c r="M246" s="278"/>
      <c r="N246" s="278"/>
      <c r="O246" s="278"/>
      <c r="P246" s="231"/>
      <c r="Q246" s="231"/>
      <c r="R246" s="231"/>
      <c r="S246" s="231"/>
    </row>
    <row r="247" spans="1:19" ht="15.75" hidden="1" customHeight="1" x14ac:dyDescent="0.25">
      <c r="A247" s="277"/>
      <c r="B247" s="281"/>
      <c r="C247" s="231"/>
      <c r="D247" s="231"/>
      <c r="E247" s="278"/>
      <c r="F247" s="278"/>
      <c r="G247" s="278"/>
      <c r="H247" s="278"/>
      <c r="I247" s="278"/>
      <c r="J247" s="278"/>
      <c r="K247" s="278"/>
      <c r="L247" s="231"/>
      <c r="M247" s="278"/>
      <c r="N247" s="278"/>
      <c r="O247" s="278"/>
      <c r="P247" s="231"/>
      <c r="Q247" s="231"/>
      <c r="R247" s="231"/>
      <c r="S247" s="231"/>
    </row>
    <row r="248" spans="1:19" ht="15.75" hidden="1" customHeight="1" x14ac:dyDescent="0.25">
      <c r="A248" s="277"/>
      <c r="B248" s="281"/>
      <c r="C248" s="231"/>
      <c r="D248" s="231"/>
      <c r="E248" s="278"/>
      <c r="F248" s="278"/>
      <c r="G248" s="278"/>
      <c r="H248" s="278"/>
      <c r="I248" s="278"/>
      <c r="J248" s="278"/>
      <c r="K248" s="278"/>
      <c r="L248" s="231"/>
      <c r="M248" s="278"/>
      <c r="N248" s="278"/>
      <c r="O248" s="278"/>
      <c r="P248" s="231"/>
      <c r="Q248" s="231"/>
      <c r="R248" s="231"/>
      <c r="S248" s="231"/>
    </row>
    <row r="249" spans="1:19" ht="15.75" hidden="1" customHeight="1" x14ac:dyDescent="0.25">
      <c r="A249" s="277"/>
      <c r="B249" s="281"/>
      <c r="C249" s="231"/>
      <c r="D249" s="231"/>
      <c r="E249" s="278"/>
      <c r="F249" s="278"/>
      <c r="G249" s="278"/>
      <c r="H249" s="278"/>
      <c r="I249" s="278"/>
      <c r="J249" s="278"/>
      <c r="K249" s="278"/>
      <c r="L249" s="231"/>
      <c r="M249" s="278"/>
      <c r="N249" s="278"/>
      <c r="O249" s="278"/>
      <c r="P249" s="231"/>
      <c r="Q249" s="231"/>
      <c r="R249" s="231"/>
      <c r="S249" s="231"/>
    </row>
    <row r="250" spans="1:19" ht="15.75" hidden="1" customHeight="1" x14ac:dyDescent="0.25">
      <c r="A250" s="277"/>
      <c r="B250" s="281"/>
      <c r="C250" s="231"/>
      <c r="D250" s="231"/>
      <c r="E250" s="278"/>
      <c r="F250" s="278"/>
      <c r="G250" s="278"/>
      <c r="H250" s="278"/>
      <c r="I250" s="278"/>
      <c r="J250" s="278"/>
      <c r="K250" s="278"/>
      <c r="L250" s="231"/>
      <c r="M250" s="278"/>
      <c r="N250" s="278"/>
      <c r="O250" s="278"/>
      <c r="P250" s="231"/>
      <c r="Q250" s="231"/>
      <c r="R250" s="231"/>
      <c r="S250" s="231"/>
    </row>
    <row r="251" spans="1:19" ht="15.75" hidden="1" customHeight="1" x14ac:dyDescent="0.25">
      <c r="A251" s="277"/>
      <c r="B251" s="281"/>
      <c r="C251" s="231"/>
      <c r="D251" s="231"/>
      <c r="E251" s="278"/>
      <c r="F251" s="278"/>
      <c r="G251" s="278"/>
      <c r="H251" s="278"/>
      <c r="I251" s="278"/>
      <c r="J251" s="278"/>
      <c r="K251" s="278"/>
      <c r="L251" s="231"/>
      <c r="M251" s="278"/>
      <c r="N251" s="278"/>
      <c r="O251" s="278"/>
      <c r="P251" s="231"/>
      <c r="Q251" s="231"/>
      <c r="R251" s="231"/>
      <c r="S251" s="231"/>
    </row>
    <row r="252" spans="1:19" ht="15.75" hidden="1" customHeight="1" x14ac:dyDescent="0.25">
      <c r="A252" s="277"/>
      <c r="B252" s="281"/>
      <c r="C252" s="231"/>
      <c r="D252" s="231"/>
      <c r="E252" s="278"/>
      <c r="F252" s="278"/>
      <c r="G252" s="278"/>
      <c r="H252" s="278"/>
      <c r="I252" s="278"/>
      <c r="J252" s="278"/>
      <c r="K252" s="278"/>
      <c r="L252" s="231"/>
      <c r="M252" s="278"/>
      <c r="N252" s="278"/>
      <c r="O252" s="278"/>
      <c r="P252" s="231"/>
      <c r="Q252" s="231"/>
      <c r="R252" s="231"/>
      <c r="S252" s="231"/>
    </row>
    <row r="253" spans="1:19" ht="15.75" hidden="1" customHeight="1" x14ac:dyDescent="0.25">
      <c r="A253" s="277"/>
      <c r="B253" s="281"/>
      <c r="C253" s="231"/>
      <c r="D253" s="231"/>
      <c r="E253" s="278"/>
      <c r="F253" s="278"/>
      <c r="G253" s="278"/>
      <c r="H253" s="278"/>
      <c r="I253" s="278"/>
      <c r="J253" s="278"/>
      <c r="K253" s="278"/>
      <c r="L253" s="231"/>
      <c r="M253" s="278"/>
      <c r="N253" s="278"/>
      <c r="O253" s="278"/>
      <c r="P253" s="231"/>
      <c r="Q253" s="231"/>
      <c r="R253" s="231"/>
      <c r="S253" s="231"/>
    </row>
    <row r="254" spans="1:19" ht="15.75" hidden="1" customHeight="1" x14ac:dyDescent="0.25">
      <c r="A254" s="277"/>
      <c r="B254" s="281"/>
      <c r="C254" s="231"/>
      <c r="D254" s="231"/>
      <c r="E254" s="278"/>
      <c r="F254" s="278"/>
      <c r="G254" s="278"/>
      <c r="H254" s="278"/>
      <c r="I254" s="278"/>
      <c r="J254" s="278"/>
      <c r="K254" s="278"/>
      <c r="L254" s="231"/>
      <c r="M254" s="278"/>
      <c r="N254" s="278"/>
      <c r="O254" s="278"/>
      <c r="P254" s="231"/>
      <c r="Q254" s="231"/>
      <c r="R254" s="231"/>
      <c r="S254" s="231"/>
    </row>
    <row r="255" spans="1:19" ht="15.75" hidden="1" customHeight="1" x14ac:dyDescent="0.25">
      <c r="A255" s="277"/>
      <c r="B255" s="281"/>
      <c r="C255" s="231"/>
      <c r="D255" s="231"/>
      <c r="E255" s="278"/>
      <c r="F255" s="278"/>
      <c r="G255" s="278"/>
      <c r="H255" s="278"/>
      <c r="I255" s="278"/>
      <c r="J255" s="278"/>
      <c r="K255" s="278"/>
      <c r="L255" s="231"/>
      <c r="M255" s="278"/>
      <c r="N255" s="278"/>
      <c r="O255" s="278"/>
      <c r="P255" s="231"/>
      <c r="Q255" s="231"/>
      <c r="R255" s="231"/>
      <c r="S255" s="231"/>
    </row>
    <row r="256" spans="1:19" ht="15.75" hidden="1" customHeight="1" x14ac:dyDescent="0.25">
      <c r="A256" s="277"/>
      <c r="B256" s="281"/>
      <c r="C256" s="231"/>
      <c r="D256" s="231"/>
      <c r="E256" s="278"/>
      <c r="F256" s="278"/>
      <c r="G256" s="278"/>
      <c r="H256" s="278"/>
      <c r="I256" s="278"/>
      <c r="J256" s="278"/>
      <c r="K256" s="278"/>
      <c r="L256" s="231"/>
      <c r="M256" s="278"/>
      <c r="N256" s="278"/>
      <c r="O256" s="278"/>
      <c r="P256" s="231"/>
      <c r="Q256" s="231"/>
      <c r="R256" s="231"/>
      <c r="S256" s="231"/>
    </row>
    <row r="257" spans="1:19" ht="15.75" hidden="1" customHeight="1" x14ac:dyDescent="0.25">
      <c r="A257" s="277"/>
      <c r="B257" s="281"/>
      <c r="C257" s="231"/>
      <c r="D257" s="231"/>
      <c r="E257" s="278"/>
      <c r="F257" s="278"/>
      <c r="G257" s="278"/>
      <c r="H257" s="278"/>
      <c r="I257" s="278"/>
      <c r="J257" s="278"/>
      <c r="K257" s="278"/>
      <c r="L257" s="231"/>
      <c r="M257" s="278"/>
      <c r="N257" s="278"/>
      <c r="O257" s="278"/>
      <c r="P257" s="231"/>
      <c r="Q257" s="231"/>
      <c r="R257" s="231"/>
      <c r="S257" s="231"/>
    </row>
    <row r="258" spans="1:19" ht="15.75" hidden="1" customHeight="1" x14ac:dyDescent="0.25">
      <c r="A258" s="277"/>
      <c r="B258" s="281"/>
      <c r="C258" s="231"/>
      <c r="D258" s="231"/>
      <c r="E258" s="278"/>
      <c r="F258" s="278"/>
      <c r="G258" s="278"/>
      <c r="H258" s="278"/>
      <c r="I258" s="278"/>
      <c r="J258" s="278"/>
      <c r="K258" s="278"/>
      <c r="L258" s="231"/>
      <c r="M258" s="278"/>
      <c r="N258" s="278"/>
      <c r="O258" s="278"/>
      <c r="P258" s="231"/>
      <c r="Q258" s="231"/>
      <c r="R258" s="231"/>
      <c r="S258" s="231"/>
    </row>
    <row r="259" spans="1:19" ht="15.75" hidden="1" customHeight="1" x14ac:dyDescent="0.25">
      <c r="A259" s="277"/>
      <c r="B259" s="281"/>
      <c r="C259" s="231"/>
      <c r="D259" s="231"/>
      <c r="E259" s="278"/>
      <c r="F259" s="278"/>
      <c r="G259" s="278"/>
      <c r="H259" s="278"/>
      <c r="I259" s="278"/>
      <c r="J259" s="278"/>
      <c r="K259" s="278"/>
      <c r="L259" s="231"/>
      <c r="M259" s="278"/>
      <c r="N259" s="278"/>
      <c r="O259" s="278"/>
      <c r="P259" s="231"/>
      <c r="Q259" s="231"/>
      <c r="R259" s="231"/>
      <c r="S259" s="231"/>
    </row>
    <row r="260" spans="1:19" ht="15.75" hidden="1" customHeight="1" x14ac:dyDescent="0.2">
      <c r="E260" s="282"/>
      <c r="F260" s="282"/>
      <c r="G260" s="282"/>
      <c r="H260" s="282"/>
      <c r="I260" s="282"/>
      <c r="J260" s="282"/>
      <c r="K260" s="282"/>
      <c r="L260" s="283"/>
      <c r="M260" s="282"/>
      <c r="N260" s="282"/>
      <c r="O260" s="282"/>
    </row>
    <row r="261" spans="1:19" ht="15.75" hidden="1" customHeight="1" x14ac:dyDescent="0.2">
      <c r="E261" s="282"/>
      <c r="F261" s="282"/>
      <c r="G261" s="282"/>
      <c r="H261" s="282"/>
      <c r="I261" s="282"/>
      <c r="J261" s="282"/>
      <c r="K261" s="282"/>
      <c r="L261" s="283"/>
      <c r="M261" s="282"/>
      <c r="N261" s="282"/>
      <c r="O261" s="282"/>
    </row>
    <row r="262" spans="1:19" ht="15.75" hidden="1" customHeight="1" x14ac:dyDescent="0.2">
      <c r="E262" s="282"/>
      <c r="F262" s="282"/>
      <c r="G262" s="282"/>
      <c r="H262" s="282"/>
      <c r="I262" s="282"/>
      <c r="J262" s="282"/>
      <c r="K262" s="282"/>
      <c r="L262" s="283"/>
      <c r="M262" s="282"/>
      <c r="N262" s="282"/>
      <c r="O262" s="282"/>
    </row>
    <row r="263" spans="1:19" ht="15.75" hidden="1" customHeight="1" x14ac:dyDescent="0.2">
      <c r="E263" s="282"/>
      <c r="F263" s="282"/>
      <c r="G263" s="282"/>
      <c r="H263" s="282"/>
      <c r="I263" s="282"/>
      <c r="J263" s="282"/>
      <c r="K263" s="282"/>
      <c r="L263" s="283"/>
      <c r="M263" s="282"/>
      <c r="N263" s="282"/>
      <c r="O263" s="282"/>
    </row>
    <row r="264" spans="1:19" ht="15.75" hidden="1" customHeight="1" x14ac:dyDescent="0.2">
      <c r="E264" s="282"/>
      <c r="F264" s="282"/>
      <c r="G264" s="282"/>
      <c r="H264" s="282"/>
      <c r="I264" s="282"/>
      <c r="J264" s="282"/>
      <c r="K264" s="282"/>
      <c r="L264" s="283"/>
      <c r="M264" s="282"/>
      <c r="N264" s="282"/>
      <c r="O264" s="282"/>
    </row>
    <row r="265" spans="1:19" ht="15.75" hidden="1" customHeight="1" x14ac:dyDescent="0.2">
      <c r="E265" s="282"/>
      <c r="F265" s="282"/>
      <c r="G265" s="282"/>
      <c r="H265" s="282"/>
      <c r="I265" s="282"/>
      <c r="J265" s="282"/>
      <c r="K265" s="282"/>
      <c r="L265" s="283"/>
      <c r="M265" s="282"/>
      <c r="N265" s="282"/>
      <c r="O265" s="282"/>
    </row>
    <row r="266" spans="1:19" ht="15.75" hidden="1" customHeight="1" x14ac:dyDescent="0.2">
      <c r="E266" s="282"/>
      <c r="F266" s="282"/>
      <c r="G266" s="282"/>
      <c r="H266" s="282"/>
      <c r="I266" s="282"/>
      <c r="J266" s="282"/>
      <c r="K266" s="282"/>
      <c r="L266" s="283"/>
      <c r="M266" s="282"/>
      <c r="N266" s="282"/>
      <c r="O266" s="282"/>
    </row>
    <row r="267" spans="1:19" ht="15.75" hidden="1" customHeight="1" x14ac:dyDescent="0.2">
      <c r="E267" s="282"/>
      <c r="F267" s="282"/>
      <c r="G267" s="282"/>
      <c r="H267" s="282"/>
      <c r="I267" s="282"/>
      <c r="J267" s="282"/>
      <c r="K267" s="282"/>
      <c r="L267" s="283"/>
      <c r="M267" s="282"/>
      <c r="N267" s="282"/>
      <c r="O267" s="282"/>
    </row>
    <row r="268" spans="1:19" ht="15.75" hidden="1" customHeight="1" x14ac:dyDescent="0.2">
      <c r="E268" s="282"/>
      <c r="F268" s="282"/>
      <c r="G268" s="282"/>
      <c r="H268" s="282"/>
      <c r="I268" s="282"/>
      <c r="J268" s="282"/>
      <c r="K268" s="282"/>
      <c r="L268" s="283"/>
      <c r="M268" s="282"/>
      <c r="N268" s="282"/>
      <c r="O268" s="282"/>
    </row>
    <row r="269" spans="1:19" ht="15.75" hidden="1" customHeight="1" x14ac:dyDescent="0.2">
      <c r="E269" s="282"/>
      <c r="F269" s="282"/>
      <c r="G269" s="282"/>
      <c r="H269" s="282"/>
      <c r="I269" s="282"/>
      <c r="J269" s="282"/>
      <c r="K269" s="282"/>
      <c r="L269" s="283"/>
      <c r="M269" s="282"/>
      <c r="N269" s="282"/>
      <c r="O269" s="282"/>
    </row>
    <row r="270" spans="1:19" ht="15.75" hidden="1" customHeight="1" x14ac:dyDescent="0.2">
      <c r="E270" s="282"/>
      <c r="F270" s="282"/>
      <c r="G270" s="282"/>
      <c r="H270" s="282"/>
      <c r="I270" s="282"/>
      <c r="J270" s="282"/>
      <c r="K270" s="282"/>
      <c r="L270" s="283"/>
      <c r="M270" s="282"/>
      <c r="N270" s="282"/>
      <c r="O270" s="282"/>
    </row>
    <row r="271" spans="1:19" ht="15.75" hidden="1" customHeight="1" x14ac:dyDescent="0.2">
      <c r="E271" s="282"/>
      <c r="F271" s="282"/>
      <c r="G271" s="282"/>
      <c r="H271" s="282"/>
      <c r="I271" s="282"/>
      <c r="J271" s="282"/>
      <c r="K271" s="282"/>
      <c r="L271" s="283"/>
      <c r="M271" s="282"/>
      <c r="N271" s="282"/>
      <c r="O271" s="282"/>
    </row>
    <row r="272" spans="1:19" ht="15.75" hidden="1" customHeight="1" x14ac:dyDescent="0.2">
      <c r="E272" s="282"/>
      <c r="F272" s="282"/>
      <c r="G272" s="282"/>
      <c r="H272" s="282"/>
      <c r="I272" s="282"/>
      <c r="J272" s="282"/>
      <c r="K272" s="282"/>
      <c r="L272" s="283"/>
      <c r="M272" s="282"/>
      <c r="N272" s="282"/>
      <c r="O272" s="282"/>
    </row>
    <row r="273" spans="5:15" ht="15.75" hidden="1" customHeight="1" x14ac:dyDescent="0.2">
      <c r="E273" s="282"/>
      <c r="F273" s="282"/>
      <c r="G273" s="282"/>
      <c r="H273" s="282"/>
      <c r="I273" s="282"/>
      <c r="J273" s="282"/>
      <c r="K273" s="282"/>
      <c r="L273" s="283"/>
      <c r="M273" s="282"/>
      <c r="N273" s="282"/>
      <c r="O273" s="282"/>
    </row>
    <row r="274" spans="5:15" ht="15.75" hidden="1" customHeight="1" x14ac:dyDescent="0.2">
      <c r="E274" s="282"/>
      <c r="F274" s="282"/>
      <c r="G274" s="282"/>
      <c r="H274" s="282"/>
      <c r="I274" s="282"/>
      <c r="J274" s="282"/>
      <c r="K274" s="282"/>
      <c r="L274" s="283"/>
      <c r="M274" s="282"/>
      <c r="N274" s="282"/>
      <c r="O274" s="282"/>
    </row>
    <row r="275" spans="5:15" ht="15.75" hidden="1" customHeight="1" x14ac:dyDescent="0.2">
      <c r="E275" s="282"/>
      <c r="F275" s="282"/>
      <c r="G275" s="282"/>
      <c r="H275" s="282"/>
      <c r="I275" s="282"/>
      <c r="J275" s="282"/>
      <c r="K275" s="282"/>
      <c r="L275" s="283"/>
      <c r="M275" s="282"/>
      <c r="N275" s="282"/>
      <c r="O275" s="282"/>
    </row>
    <row r="276" spans="5:15" ht="15.75" hidden="1" customHeight="1" x14ac:dyDescent="0.2">
      <c r="E276" s="282"/>
      <c r="F276" s="282"/>
      <c r="G276" s="282"/>
      <c r="H276" s="282"/>
      <c r="I276" s="282"/>
      <c r="J276" s="282"/>
      <c r="K276" s="282"/>
      <c r="L276" s="283"/>
      <c r="M276" s="282"/>
      <c r="N276" s="282"/>
      <c r="O276" s="282"/>
    </row>
    <row r="277" spans="5:15" ht="15.75" hidden="1" customHeight="1" x14ac:dyDescent="0.2">
      <c r="E277" s="282"/>
      <c r="F277" s="282"/>
      <c r="G277" s="282"/>
      <c r="H277" s="282"/>
      <c r="I277" s="282"/>
      <c r="J277" s="282"/>
      <c r="K277" s="282"/>
      <c r="L277" s="283"/>
      <c r="M277" s="282"/>
      <c r="N277" s="282"/>
      <c r="O277" s="282"/>
    </row>
    <row r="278" spans="5:15" ht="15.75" hidden="1" customHeight="1" x14ac:dyDescent="0.2">
      <c r="E278" s="282"/>
      <c r="F278" s="282"/>
      <c r="G278" s="282"/>
      <c r="H278" s="282"/>
      <c r="I278" s="282"/>
      <c r="J278" s="282"/>
      <c r="K278" s="282"/>
      <c r="L278" s="283"/>
      <c r="M278" s="282"/>
      <c r="N278" s="282"/>
      <c r="O278" s="282"/>
    </row>
    <row r="279" spans="5:15" ht="15.75" hidden="1" customHeight="1" x14ac:dyDescent="0.2">
      <c r="E279" s="282"/>
      <c r="F279" s="282"/>
      <c r="G279" s="282"/>
      <c r="H279" s="282"/>
      <c r="I279" s="282"/>
      <c r="J279" s="282"/>
      <c r="K279" s="282"/>
      <c r="L279" s="283"/>
      <c r="M279" s="282"/>
      <c r="N279" s="282"/>
      <c r="O279" s="282"/>
    </row>
    <row r="280" spans="5:15" ht="15.75" hidden="1" customHeight="1" x14ac:dyDescent="0.2">
      <c r="E280" s="282"/>
      <c r="F280" s="282"/>
      <c r="G280" s="282"/>
      <c r="H280" s="282"/>
      <c r="I280" s="282"/>
      <c r="J280" s="282"/>
      <c r="K280" s="282"/>
      <c r="L280" s="283"/>
      <c r="M280" s="282"/>
      <c r="N280" s="282"/>
      <c r="O280" s="282"/>
    </row>
    <row r="281" spans="5:15" ht="15.75" hidden="1" customHeight="1" x14ac:dyDescent="0.2">
      <c r="E281" s="282"/>
      <c r="F281" s="282"/>
      <c r="G281" s="282"/>
      <c r="H281" s="282"/>
      <c r="I281" s="282"/>
      <c r="J281" s="282"/>
      <c r="K281" s="282"/>
      <c r="L281" s="283"/>
      <c r="M281" s="282"/>
      <c r="N281" s="282"/>
      <c r="O281" s="282"/>
    </row>
    <row r="282" spans="5:15" ht="15.75" hidden="1" customHeight="1" x14ac:dyDescent="0.2">
      <c r="E282" s="282"/>
      <c r="F282" s="282"/>
      <c r="G282" s="282"/>
      <c r="H282" s="282"/>
      <c r="I282" s="282"/>
      <c r="J282" s="282"/>
      <c r="K282" s="282"/>
      <c r="L282" s="283"/>
      <c r="M282" s="282"/>
      <c r="N282" s="282"/>
      <c r="O282" s="282"/>
    </row>
    <row r="283" spans="5:15" ht="15.75" hidden="1" customHeight="1" x14ac:dyDescent="0.2">
      <c r="E283" s="282"/>
      <c r="F283" s="282"/>
      <c r="G283" s="282"/>
      <c r="H283" s="282"/>
      <c r="I283" s="282"/>
      <c r="J283" s="282"/>
      <c r="K283" s="282"/>
      <c r="L283" s="283"/>
      <c r="M283" s="282"/>
      <c r="N283" s="282"/>
      <c r="O283" s="282"/>
    </row>
    <row r="284" spans="5:15" ht="15.75" hidden="1" customHeight="1" x14ac:dyDescent="0.2">
      <c r="E284" s="282"/>
      <c r="F284" s="282"/>
      <c r="G284" s="282"/>
      <c r="H284" s="282"/>
      <c r="I284" s="282"/>
      <c r="J284" s="282"/>
      <c r="K284" s="282"/>
      <c r="L284" s="283"/>
      <c r="M284" s="282"/>
      <c r="N284" s="282"/>
      <c r="O284" s="282"/>
    </row>
    <row r="285" spans="5:15" ht="15.75" hidden="1" customHeight="1" x14ac:dyDescent="0.2">
      <c r="E285" s="282"/>
      <c r="F285" s="282"/>
      <c r="G285" s="282"/>
      <c r="H285" s="282"/>
      <c r="I285" s="282"/>
      <c r="J285" s="282"/>
      <c r="K285" s="282"/>
      <c r="L285" s="283"/>
      <c r="M285" s="282"/>
      <c r="N285" s="282"/>
      <c r="O285" s="282"/>
    </row>
    <row r="286" spans="5:15" ht="15.75" hidden="1" customHeight="1" x14ac:dyDescent="0.2">
      <c r="E286" s="282"/>
      <c r="F286" s="282"/>
      <c r="G286" s="282"/>
      <c r="H286" s="282"/>
      <c r="I286" s="282"/>
      <c r="J286" s="282"/>
      <c r="K286" s="282"/>
      <c r="L286" s="283"/>
      <c r="M286" s="282"/>
      <c r="N286" s="282"/>
      <c r="O286" s="282"/>
    </row>
    <row r="287" spans="5:15" ht="15.75" hidden="1" customHeight="1" x14ac:dyDescent="0.2">
      <c r="E287" s="282"/>
      <c r="F287" s="282"/>
      <c r="G287" s="282"/>
      <c r="H287" s="282"/>
      <c r="I287" s="282"/>
      <c r="J287" s="282"/>
      <c r="K287" s="282"/>
      <c r="L287" s="283"/>
      <c r="M287" s="282"/>
      <c r="N287" s="282"/>
      <c r="O287" s="282"/>
    </row>
    <row r="288" spans="5:15" ht="15.75" hidden="1" customHeight="1" x14ac:dyDescent="0.2">
      <c r="E288" s="282"/>
      <c r="F288" s="282"/>
      <c r="G288" s="282"/>
      <c r="H288" s="282"/>
      <c r="I288" s="282"/>
      <c r="J288" s="282"/>
      <c r="K288" s="282"/>
      <c r="L288" s="283"/>
      <c r="M288" s="282"/>
      <c r="N288" s="282"/>
      <c r="O288" s="282"/>
    </row>
    <row r="289" spans="5:15" ht="15.75" hidden="1" customHeight="1" x14ac:dyDescent="0.2">
      <c r="E289" s="282"/>
      <c r="F289" s="282"/>
      <c r="G289" s="282"/>
      <c r="H289" s="282"/>
      <c r="I289" s="282"/>
      <c r="J289" s="282"/>
      <c r="K289" s="282"/>
      <c r="L289" s="283"/>
      <c r="M289" s="282"/>
      <c r="N289" s="282"/>
      <c r="O289" s="282"/>
    </row>
    <row r="290" spans="5:15" ht="15.75" hidden="1" customHeight="1" x14ac:dyDescent="0.2">
      <c r="E290" s="282"/>
      <c r="F290" s="282"/>
      <c r="G290" s="282"/>
      <c r="H290" s="282"/>
      <c r="I290" s="282"/>
      <c r="J290" s="282"/>
      <c r="K290" s="282"/>
      <c r="L290" s="283"/>
      <c r="M290" s="282"/>
      <c r="N290" s="282"/>
      <c r="O290" s="282"/>
    </row>
    <row r="291" spans="5:15" ht="15.75" hidden="1" customHeight="1" x14ac:dyDescent="0.2">
      <c r="E291" s="282"/>
      <c r="F291" s="282"/>
      <c r="G291" s="282"/>
      <c r="H291" s="282"/>
      <c r="I291" s="282"/>
      <c r="J291" s="282"/>
      <c r="K291" s="282"/>
      <c r="L291" s="283"/>
      <c r="M291" s="282"/>
      <c r="N291" s="282"/>
      <c r="O291" s="282"/>
    </row>
    <row r="292" spans="5:15" ht="15.75" hidden="1" customHeight="1" x14ac:dyDescent="0.2">
      <c r="E292" s="282"/>
      <c r="F292" s="282"/>
      <c r="G292" s="282"/>
      <c r="H292" s="282"/>
      <c r="I292" s="282"/>
      <c r="J292" s="282"/>
      <c r="K292" s="282"/>
      <c r="L292" s="283"/>
      <c r="M292" s="282"/>
      <c r="N292" s="282"/>
      <c r="O292" s="282"/>
    </row>
    <row r="293" spans="5:15" ht="15.75" hidden="1" customHeight="1" x14ac:dyDescent="0.2">
      <c r="E293" s="282"/>
      <c r="F293" s="282"/>
      <c r="G293" s="282"/>
      <c r="H293" s="282"/>
      <c r="I293" s="282"/>
      <c r="J293" s="282"/>
      <c r="K293" s="282"/>
      <c r="L293" s="283"/>
      <c r="M293" s="282"/>
      <c r="N293" s="282"/>
      <c r="O293" s="282"/>
    </row>
    <row r="294" spans="5:15" ht="15.75" hidden="1" customHeight="1" x14ac:dyDescent="0.2">
      <c r="E294" s="282"/>
      <c r="F294" s="282"/>
      <c r="G294" s="282"/>
      <c r="H294" s="282"/>
      <c r="I294" s="282"/>
      <c r="J294" s="282"/>
      <c r="K294" s="282"/>
      <c r="L294" s="283"/>
      <c r="M294" s="282"/>
      <c r="N294" s="282"/>
      <c r="O294" s="282"/>
    </row>
    <row r="295" spans="5:15" ht="15.75" hidden="1" customHeight="1" x14ac:dyDescent="0.2">
      <c r="E295" s="282"/>
      <c r="F295" s="282"/>
      <c r="G295" s="282"/>
      <c r="H295" s="282"/>
      <c r="I295" s="282"/>
      <c r="J295" s="282"/>
      <c r="K295" s="282"/>
      <c r="L295" s="283"/>
      <c r="M295" s="282"/>
      <c r="N295" s="282"/>
      <c r="O295" s="282"/>
    </row>
    <row r="296" spans="5:15" ht="15.75" hidden="1" customHeight="1" x14ac:dyDescent="0.2">
      <c r="E296" s="282"/>
      <c r="F296" s="282"/>
      <c r="G296" s="282"/>
      <c r="H296" s="282"/>
      <c r="I296" s="282"/>
      <c r="J296" s="282"/>
      <c r="K296" s="282"/>
      <c r="L296" s="283"/>
      <c r="M296" s="282"/>
      <c r="N296" s="282"/>
      <c r="O296" s="282"/>
    </row>
    <row r="297" spans="5:15" ht="15.75" hidden="1" customHeight="1" x14ac:dyDescent="0.2">
      <c r="E297" s="282"/>
      <c r="F297" s="282"/>
      <c r="G297" s="282"/>
      <c r="H297" s="282"/>
      <c r="I297" s="282"/>
      <c r="J297" s="282"/>
      <c r="K297" s="282"/>
      <c r="L297" s="283"/>
      <c r="M297" s="282"/>
      <c r="N297" s="282"/>
      <c r="O297" s="282"/>
    </row>
    <row r="298" spans="5:15" ht="15.75" hidden="1" customHeight="1" x14ac:dyDescent="0.2">
      <c r="E298" s="282"/>
      <c r="F298" s="282"/>
      <c r="G298" s="282"/>
      <c r="H298" s="282"/>
      <c r="I298" s="282"/>
      <c r="J298" s="282"/>
      <c r="K298" s="282"/>
      <c r="L298" s="283"/>
      <c r="M298" s="282"/>
      <c r="N298" s="282"/>
      <c r="O298" s="282"/>
    </row>
    <row r="299" spans="5:15" ht="15.75" hidden="1" customHeight="1" x14ac:dyDescent="0.2">
      <c r="E299" s="282"/>
      <c r="F299" s="282"/>
      <c r="G299" s="282"/>
      <c r="H299" s="282"/>
      <c r="I299" s="282"/>
      <c r="J299" s="282"/>
      <c r="K299" s="282"/>
      <c r="L299" s="283"/>
      <c r="M299" s="282"/>
      <c r="N299" s="282"/>
      <c r="O299" s="282"/>
    </row>
    <row r="300" spans="5:15" ht="15.75" hidden="1" customHeight="1" x14ac:dyDescent="0.2">
      <c r="E300" s="282"/>
      <c r="F300" s="282"/>
      <c r="G300" s="282"/>
      <c r="H300" s="282"/>
      <c r="I300" s="282"/>
      <c r="J300" s="282"/>
      <c r="K300" s="282"/>
      <c r="L300" s="283"/>
      <c r="M300" s="282"/>
      <c r="N300" s="282"/>
      <c r="O300" s="282"/>
    </row>
    <row r="301" spans="5:15" ht="15.75" hidden="1" customHeight="1" x14ac:dyDescent="0.2">
      <c r="E301" s="282"/>
      <c r="F301" s="282"/>
      <c r="G301" s="282"/>
      <c r="H301" s="282"/>
      <c r="I301" s="282"/>
      <c r="J301" s="282"/>
      <c r="K301" s="282"/>
      <c r="L301" s="283"/>
      <c r="M301" s="282"/>
      <c r="N301" s="282"/>
      <c r="O301" s="282"/>
    </row>
    <row r="302" spans="5:15" ht="15.75" hidden="1" customHeight="1" x14ac:dyDescent="0.2">
      <c r="E302" s="282"/>
      <c r="F302" s="282"/>
      <c r="G302" s="282"/>
      <c r="H302" s="282"/>
      <c r="I302" s="282"/>
      <c r="J302" s="282"/>
      <c r="K302" s="282"/>
      <c r="L302" s="283"/>
      <c r="M302" s="282"/>
      <c r="N302" s="282"/>
      <c r="O302" s="282"/>
    </row>
    <row r="303" spans="5:15" ht="15.75" hidden="1" customHeight="1" x14ac:dyDescent="0.2">
      <c r="E303" s="282"/>
      <c r="F303" s="282"/>
      <c r="G303" s="282"/>
      <c r="H303" s="282"/>
      <c r="I303" s="282"/>
      <c r="J303" s="282"/>
      <c r="K303" s="282"/>
      <c r="L303" s="283"/>
      <c r="M303" s="282"/>
      <c r="N303" s="282"/>
      <c r="O303" s="282"/>
    </row>
    <row r="304" spans="5:15" ht="15.75" hidden="1" customHeight="1" x14ac:dyDescent="0.2">
      <c r="E304" s="282"/>
      <c r="F304" s="282"/>
      <c r="G304" s="282"/>
      <c r="H304" s="282"/>
      <c r="I304" s="282"/>
      <c r="J304" s="282"/>
      <c r="K304" s="282"/>
      <c r="L304" s="283"/>
      <c r="M304" s="282"/>
      <c r="N304" s="282"/>
      <c r="O304" s="282"/>
    </row>
    <row r="305" spans="5:15" ht="15.75" hidden="1" customHeight="1" x14ac:dyDescent="0.2">
      <c r="E305" s="282"/>
      <c r="F305" s="282"/>
      <c r="G305" s="282"/>
      <c r="H305" s="282"/>
      <c r="I305" s="282"/>
      <c r="J305" s="282"/>
      <c r="K305" s="282"/>
      <c r="L305" s="283"/>
      <c r="M305" s="282"/>
      <c r="N305" s="282"/>
      <c r="O305" s="282"/>
    </row>
    <row r="306" spans="5:15" ht="15.75" hidden="1" customHeight="1" x14ac:dyDescent="0.2">
      <c r="E306" s="282"/>
      <c r="F306" s="282"/>
      <c r="G306" s="282"/>
      <c r="H306" s="282"/>
      <c r="I306" s="282"/>
      <c r="J306" s="282"/>
      <c r="K306" s="282"/>
      <c r="L306" s="283"/>
      <c r="M306" s="282"/>
      <c r="N306" s="282"/>
      <c r="O306" s="282"/>
    </row>
    <row r="307" spans="5:15" ht="15.75" hidden="1" customHeight="1" x14ac:dyDescent="0.2">
      <c r="E307" s="282"/>
      <c r="F307" s="282"/>
      <c r="G307" s="282"/>
      <c r="H307" s="282"/>
      <c r="I307" s="282"/>
      <c r="J307" s="282"/>
      <c r="K307" s="282"/>
      <c r="L307" s="283"/>
      <c r="M307" s="282"/>
      <c r="N307" s="282"/>
      <c r="O307" s="282"/>
    </row>
    <row r="308" spans="5:15" ht="15.75" hidden="1" customHeight="1" x14ac:dyDescent="0.2">
      <c r="E308" s="282"/>
      <c r="F308" s="282"/>
      <c r="G308" s="282"/>
      <c r="H308" s="282"/>
      <c r="I308" s="282"/>
      <c r="J308" s="282"/>
      <c r="K308" s="282"/>
      <c r="L308" s="283"/>
      <c r="M308" s="282"/>
      <c r="N308" s="282"/>
      <c r="O308" s="282"/>
    </row>
    <row r="309" spans="5:15" ht="15.75" hidden="1" customHeight="1" x14ac:dyDescent="0.2">
      <c r="E309" s="282"/>
      <c r="F309" s="282"/>
      <c r="G309" s="282"/>
      <c r="H309" s="282"/>
      <c r="I309" s="282"/>
      <c r="J309" s="282"/>
      <c r="K309" s="282"/>
      <c r="L309" s="283"/>
      <c r="M309" s="282"/>
      <c r="N309" s="282"/>
      <c r="O309" s="282"/>
    </row>
    <row r="310" spans="5:15" ht="15.75" hidden="1" customHeight="1" x14ac:dyDescent="0.2">
      <c r="E310" s="282"/>
      <c r="F310" s="282"/>
      <c r="G310" s="282"/>
      <c r="H310" s="282"/>
      <c r="I310" s="282"/>
      <c r="J310" s="282"/>
      <c r="K310" s="282"/>
      <c r="L310" s="283"/>
      <c r="M310" s="282"/>
      <c r="N310" s="282"/>
      <c r="O310" s="282"/>
    </row>
    <row r="311" spans="5:15" ht="15.75" hidden="1" customHeight="1" x14ac:dyDescent="0.2">
      <c r="E311" s="282"/>
      <c r="F311" s="282"/>
      <c r="G311" s="282"/>
      <c r="H311" s="282"/>
      <c r="I311" s="282"/>
      <c r="J311" s="282"/>
      <c r="K311" s="282"/>
      <c r="L311" s="283"/>
      <c r="M311" s="282"/>
      <c r="N311" s="282"/>
      <c r="O311" s="282"/>
    </row>
    <row r="312" spans="5:15" ht="15.75" hidden="1" customHeight="1" x14ac:dyDescent="0.2">
      <c r="E312" s="282"/>
      <c r="F312" s="282"/>
      <c r="G312" s="282"/>
      <c r="H312" s="282"/>
      <c r="I312" s="282"/>
      <c r="J312" s="282"/>
      <c r="K312" s="282"/>
      <c r="L312" s="283"/>
      <c r="M312" s="282"/>
      <c r="N312" s="282"/>
      <c r="O312" s="282"/>
    </row>
    <row r="313" spans="5:15" ht="15.75" hidden="1" customHeight="1" x14ac:dyDescent="0.2">
      <c r="E313" s="282"/>
      <c r="F313" s="282"/>
      <c r="G313" s="282"/>
      <c r="H313" s="282"/>
      <c r="I313" s="282"/>
      <c r="J313" s="282"/>
      <c r="K313" s="282"/>
      <c r="L313" s="283"/>
      <c r="M313" s="282"/>
      <c r="N313" s="282"/>
      <c r="O313" s="282"/>
    </row>
    <row r="314" spans="5:15" ht="15.75" hidden="1" customHeight="1" x14ac:dyDescent="0.2">
      <c r="E314" s="282"/>
      <c r="F314" s="282"/>
      <c r="G314" s="282"/>
      <c r="H314" s="282"/>
      <c r="I314" s="282"/>
      <c r="J314" s="282"/>
      <c r="K314" s="282"/>
      <c r="L314" s="283"/>
      <c r="M314" s="282"/>
      <c r="N314" s="282"/>
      <c r="O314" s="282"/>
    </row>
    <row r="315" spans="5:15" ht="15.75" hidden="1" customHeight="1" x14ac:dyDescent="0.2">
      <c r="E315" s="282"/>
      <c r="F315" s="282"/>
      <c r="G315" s="282"/>
      <c r="H315" s="282"/>
      <c r="I315" s="282"/>
      <c r="J315" s="282"/>
      <c r="K315" s="282"/>
      <c r="L315" s="283"/>
      <c r="M315" s="282"/>
      <c r="N315" s="282"/>
      <c r="O315" s="282"/>
    </row>
    <row r="316" spans="5:15" ht="15.75" hidden="1" customHeight="1" x14ac:dyDescent="0.2">
      <c r="E316" s="282"/>
      <c r="F316" s="282"/>
      <c r="G316" s="282"/>
      <c r="H316" s="282"/>
      <c r="I316" s="282"/>
      <c r="J316" s="282"/>
      <c r="K316" s="282"/>
      <c r="L316" s="283"/>
      <c r="M316" s="282"/>
      <c r="N316" s="282"/>
      <c r="O316" s="282"/>
    </row>
    <row r="317" spans="5:15" ht="15.75" hidden="1" customHeight="1" x14ac:dyDescent="0.2">
      <c r="E317" s="282"/>
      <c r="F317" s="282"/>
      <c r="G317" s="282"/>
      <c r="H317" s="282"/>
      <c r="I317" s="282"/>
      <c r="J317" s="282"/>
      <c r="K317" s="282"/>
      <c r="L317" s="283"/>
      <c r="M317" s="282"/>
      <c r="N317" s="282"/>
      <c r="O317" s="282"/>
    </row>
    <row r="318" spans="5:15" ht="15.75" hidden="1" customHeight="1" x14ac:dyDescent="0.2">
      <c r="E318" s="282"/>
      <c r="F318" s="282"/>
      <c r="G318" s="282"/>
      <c r="H318" s="282"/>
      <c r="I318" s="282"/>
      <c r="J318" s="282"/>
      <c r="K318" s="282"/>
      <c r="L318" s="283"/>
      <c r="M318" s="282"/>
      <c r="N318" s="282"/>
      <c r="O318" s="282"/>
    </row>
    <row r="319" spans="5:15" ht="15.75" hidden="1" customHeight="1" x14ac:dyDescent="0.2">
      <c r="E319" s="282"/>
      <c r="F319" s="282"/>
      <c r="G319" s="282"/>
      <c r="H319" s="282"/>
      <c r="I319" s="282"/>
      <c r="J319" s="282"/>
      <c r="K319" s="282"/>
      <c r="L319" s="283"/>
      <c r="M319" s="282"/>
      <c r="N319" s="282"/>
      <c r="O319" s="282"/>
    </row>
    <row r="320" spans="5:15" ht="15.75" hidden="1" customHeight="1" x14ac:dyDescent="0.2">
      <c r="E320" s="282"/>
      <c r="F320" s="282"/>
      <c r="G320" s="282"/>
      <c r="H320" s="282"/>
      <c r="I320" s="282"/>
      <c r="J320" s="282"/>
      <c r="K320" s="282"/>
      <c r="L320" s="283"/>
      <c r="M320" s="282"/>
      <c r="N320" s="282"/>
      <c r="O320" s="282"/>
    </row>
    <row r="321" spans="5:15" ht="15.75" hidden="1" customHeight="1" x14ac:dyDescent="0.2">
      <c r="E321" s="282"/>
      <c r="F321" s="282"/>
      <c r="G321" s="282"/>
      <c r="H321" s="282"/>
      <c r="I321" s="282"/>
      <c r="J321" s="282"/>
      <c r="K321" s="282"/>
      <c r="L321" s="283"/>
      <c r="M321" s="282"/>
      <c r="N321" s="282"/>
      <c r="O321" s="282"/>
    </row>
    <row r="322" spans="5:15" ht="15.75" hidden="1" customHeight="1" x14ac:dyDescent="0.2">
      <c r="E322" s="282"/>
      <c r="F322" s="282"/>
      <c r="G322" s="282"/>
      <c r="H322" s="282"/>
      <c r="I322" s="282"/>
      <c r="J322" s="282"/>
      <c r="K322" s="282"/>
      <c r="L322" s="283"/>
      <c r="M322" s="282"/>
      <c r="N322" s="282"/>
      <c r="O322" s="282"/>
    </row>
    <row r="323" spans="5:15" ht="15.75" hidden="1" customHeight="1" x14ac:dyDescent="0.2">
      <c r="E323" s="282"/>
      <c r="F323" s="282"/>
      <c r="G323" s="282"/>
      <c r="H323" s="282"/>
      <c r="I323" s="282"/>
      <c r="J323" s="282"/>
      <c r="K323" s="282"/>
      <c r="L323" s="283"/>
      <c r="M323" s="282"/>
      <c r="N323" s="282"/>
      <c r="O323" s="282"/>
    </row>
    <row r="324" spans="5:15" ht="15.75" hidden="1" customHeight="1" x14ac:dyDescent="0.2">
      <c r="E324" s="282"/>
      <c r="F324" s="282"/>
      <c r="G324" s="282"/>
      <c r="H324" s="282"/>
      <c r="I324" s="282"/>
      <c r="J324" s="282"/>
      <c r="K324" s="282"/>
      <c r="L324" s="283"/>
      <c r="M324" s="282"/>
      <c r="N324" s="282"/>
      <c r="O324" s="282"/>
    </row>
    <row r="325" spans="5:15" ht="15.75" hidden="1" customHeight="1" x14ac:dyDescent="0.2">
      <c r="E325" s="282"/>
      <c r="F325" s="282"/>
      <c r="G325" s="282"/>
      <c r="H325" s="282"/>
      <c r="I325" s="282"/>
      <c r="J325" s="282"/>
      <c r="K325" s="282"/>
      <c r="L325" s="283"/>
      <c r="M325" s="282"/>
      <c r="N325" s="282"/>
      <c r="O325" s="282"/>
    </row>
    <row r="326" spans="5:15" ht="15.75" hidden="1" customHeight="1" x14ac:dyDescent="0.2">
      <c r="E326" s="282"/>
      <c r="F326" s="282"/>
      <c r="G326" s="282"/>
      <c r="H326" s="282"/>
      <c r="I326" s="282"/>
      <c r="J326" s="282"/>
      <c r="K326" s="282"/>
      <c r="L326" s="283"/>
      <c r="M326" s="282"/>
      <c r="N326" s="282"/>
      <c r="O326" s="282"/>
    </row>
    <row r="327" spans="5:15" ht="15.75" hidden="1" customHeight="1" x14ac:dyDescent="0.2">
      <c r="E327" s="282"/>
      <c r="F327" s="282"/>
      <c r="G327" s="282"/>
      <c r="H327" s="282"/>
      <c r="I327" s="282"/>
      <c r="J327" s="282"/>
      <c r="K327" s="282"/>
      <c r="L327" s="283"/>
      <c r="M327" s="282"/>
      <c r="N327" s="282"/>
      <c r="O327" s="282"/>
    </row>
    <row r="328" spans="5:15" ht="15.75" hidden="1" customHeight="1" x14ac:dyDescent="0.2">
      <c r="E328" s="282"/>
      <c r="F328" s="282"/>
      <c r="G328" s="282"/>
      <c r="H328" s="282"/>
      <c r="I328" s="282"/>
      <c r="J328" s="282"/>
      <c r="K328" s="282"/>
      <c r="L328" s="283"/>
      <c r="M328" s="282"/>
      <c r="N328" s="282"/>
      <c r="O328" s="282"/>
    </row>
    <row r="329" spans="5:15" ht="15.75" hidden="1" customHeight="1" x14ac:dyDescent="0.2">
      <c r="E329" s="282"/>
      <c r="F329" s="282"/>
      <c r="G329" s="282"/>
      <c r="H329" s="282"/>
      <c r="I329" s="282"/>
      <c r="J329" s="282"/>
      <c r="K329" s="282"/>
      <c r="L329" s="283"/>
      <c r="M329" s="282"/>
      <c r="N329" s="282"/>
      <c r="O329" s="282"/>
    </row>
    <row r="330" spans="5:15" ht="15.75" hidden="1" customHeight="1" x14ac:dyDescent="0.2">
      <c r="E330" s="282"/>
      <c r="F330" s="282"/>
      <c r="G330" s="282"/>
      <c r="H330" s="282"/>
      <c r="I330" s="282"/>
      <c r="J330" s="282"/>
      <c r="K330" s="282"/>
      <c r="L330" s="283"/>
      <c r="M330" s="282"/>
      <c r="N330" s="282"/>
      <c r="O330" s="282"/>
    </row>
    <row r="331" spans="5:15" ht="15.75" hidden="1" customHeight="1" x14ac:dyDescent="0.2">
      <c r="E331" s="282"/>
      <c r="F331" s="282"/>
      <c r="G331" s="282"/>
      <c r="H331" s="282"/>
      <c r="I331" s="282"/>
      <c r="J331" s="282"/>
      <c r="K331" s="282"/>
      <c r="L331" s="283"/>
      <c r="M331" s="282"/>
      <c r="N331" s="282"/>
      <c r="O331" s="282"/>
    </row>
    <row r="332" spans="5:15" ht="15.75" hidden="1" customHeight="1" x14ac:dyDescent="0.2">
      <c r="E332" s="282"/>
      <c r="F332" s="282"/>
      <c r="G332" s="282"/>
      <c r="H332" s="282"/>
      <c r="I332" s="282"/>
      <c r="J332" s="282"/>
      <c r="K332" s="282"/>
      <c r="L332" s="283"/>
      <c r="M332" s="282"/>
      <c r="N332" s="282"/>
      <c r="O332" s="282"/>
    </row>
    <row r="333" spans="5:15" ht="15.75" hidden="1" customHeight="1" x14ac:dyDescent="0.2">
      <c r="E333" s="282"/>
      <c r="F333" s="282"/>
      <c r="G333" s="282"/>
      <c r="H333" s="282"/>
      <c r="I333" s="282"/>
      <c r="J333" s="282"/>
      <c r="K333" s="282"/>
      <c r="L333" s="283"/>
      <c r="M333" s="282"/>
      <c r="N333" s="282"/>
      <c r="O333" s="282"/>
    </row>
    <row r="334" spans="5:15" ht="15.75" hidden="1" customHeight="1" x14ac:dyDescent="0.2">
      <c r="E334" s="282"/>
      <c r="F334" s="282"/>
      <c r="G334" s="282"/>
      <c r="H334" s="282"/>
      <c r="I334" s="282"/>
      <c r="J334" s="282"/>
      <c r="K334" s="282"/>
      <c r="L334" s="283"/>
      <c r="M334" s="282"/>
      <c r="N334" s="282"/>
      <c r="O334" s="282"/>
    </row>
    <row r="335" spans="5:15" ht="15.75" hidden="1" customHeight="1" x14ac:dyDescent="0.2">
      <c r="E335" s="282"/>
      <c r="F335" s="282"/>
      <c r="G335" s="282"/>
      <c r="H335" s="282"/>
      <c r="I335" s="282"/>
      <c r="J335" s="282"/>
      <c r="K335" s="282"/>
      <c r="L335" s="283"/>
      <c r="M335" s="282"/>
      <c r="N335" s="282"/>
      <c r="O335" s="282"/>
    </row>
    <row r="336" spans="5:15" ht="15.75" hidden="1" customHeight="1" x14ac:dyDescent="0.2">
      <c r="E336" s="282"/>
      <c r="F336" s="282"/>
      <c r="G336" s="282"/>
      <c r="H336" s="282"/>
      <c r="I336" s="282"/>
      <c r="J336" s="282"/>
      <c r="K336" s="282"/>
      <c r="L336" s="283"/>
      <c r="M336" s="282"/>
      <c r="N336" s="282"/>
      <c r="O336" s="282"/>
    </row>
    <row r="337" spans="5:15" ht="15.75" hidden="1" customHeight="1" x14ac:dyDescent="0.2">
      <c r="E337" s="282"/>
      <c r="F337" s="282"/>
      <c r="G337" s="282"/>
      <c r="H337" s="282"/>
      <c r="I337" s="282"/>
      <c r="J337" s="282"/>
      <c r="K337" s="282"/>
      <c r="L337" s="283"/>
      <c r="M337" s="282"/>
      <c r="N337" s="282"/>
      <c r="O337" s="282"/>
    </row>
    <row r="338" spans="5:15" ht="15.75" hidden="1" customHeight="1" x14ac:dyDescent="0.2">
      <c r="E338" s="282"/>
      <c r="F338" s="282"/>
      <c r="G338" s="282"/>
      <c r="H338" s="282"/>
      <c r="I338" s="282"/>
      <c r="J338" s="282"/>
      <c r="K338" s="282"/>
      <c r="L338" s="283"/>
      <c r="M338" s="282"/>
      <c r="N338" s="282"/>
      <c r="O338" s="282"/>
    </row>
    <row r="339" spans="5:15" ht="15.75" hidden="1" customHeight="1" x14ac:dyDescent="0.2">
      <c r="E339" s="282"/>
      <c r="F339" s="282"/>
      <c r="G339" s="282"/>
      <c r="H339" s="282"/>
      <c r="I339" s="282"/>
      <c r="J339" s="282"/>
      <c r="K339" s="282"/>
      <c r="L339" s="283"/>
      <c r="M339" s="282"/>
      <c r="N339" s="282"/>
      <c r="O339" s="282"/>
    </row>
    <row r="340" spans="5:15" ht="15.75" hidden="1" customHeight="1" x14ac:dyDescent="0.2">
      <c r="E340" s="282"/>
      <c r="F340" s="282"/>
      <c r="G340" s="282"/>
      <c r="H340" s="282"/>
      <c r="I340" s="282"/>
      <c r="J340" s="282"/>
      <c r="K340" s="282"/>
      <c r="L340" s="283"/>
      <c r="M340" s="282"/>
      <c r="N340" s="282"/>
      <c r="O340" s="282"/>
    </row>
    <row r="341" spans="5:15" ht="15.75" hidden="1" customHeight="1" x14ac:dyDescent="0.2">
      <c r="E341" s="282"/>
      <c r="F341" s="282"/>
      <c r="G341" s="282"/>
      <c r="H341" s="282"/>
      <c r="I341" s="282"/>
      <c r="J341" s="282"/>
      <c r="K341" s="282"/>
      <c r="L341" s="283"/>
      <c r="M341" s="282"/>
      <c r="N341" s="282"/>
      <c r="O341" s="282"/>
    </row>
    <row r="342" spans="5:15" ht="15.75" hidden="1" customHeight="1" x14ac:dyDescent="0.2">
      <c r="E342" s="282"/>
      <c r="F342" s="282"/>
      <c r="G342" s="282"/>
      <c r="H342" s="282"/>
      <c r="I342" s="282"/>
      <c r="J342" s="282"/>
      <c r="K342" s="282"/>
      <c r="L342" s="283"/>
      <c r="M342" s="282"/>
      <c r="N342" s="282"/>
      <c r="O342" s="282"/>
    </row>
    <row r="343" spans="5:15" ht="15.75" hidden="1" customHeight="1" x14ac:dyDescent="0.2">
      <c r="E343" s="282"/>
      <c r="F343" s="282"/>
      <c r="G343" s="282"/>
      <c r="H343" s="282"/>
      <c r="I343" s="282"/>
      <c r="J343" s="282"/>
      <c r="K343" s="282"/>
      <c r="L343" s="283"/>
      <c r="M343" s="282"/>
      <c r="N343" s="282"/>
      <c r="O343" s="282"/>
    </row>
    <row r="344" spans="5:15" ht="15.75" hidden="1" customHeight="1" x14ac:dyDescent="0.2">
      <c r="E344" s="282"/>
      <c r="F344" s="282"/>
      <c r="G344" s="282"/>
      <c r="H344" s="282"/>
      <c r="I344" s="282"/>
      <c r="J344" s="282"/>
      <c r="K344" s="282"/>
      <c r="L344" s="283"/>
      <c r="M344" s="282"/>
      <c r="N344" s="282"/>
      <c r="O344" s="282"/>
    </row>
    <row r="345" spans="5:15" ht="15.75" hidden="1" customHeight="1" x14ac:dyDescent="0.2">
      <c r="E345" s="282"/>
      <c r="F345" s="282"/>
      <c r="G345" s="282"/>
      <c r="H345" s="282"/>
      <c r="I345" s="282"/>
      <c r="J345" s="282"/>
      <c r="K345" s="282"/>
      <c r="L345" s="283"/>
      <c r="M345" s="282"/>
      <c r="N345" s="282"/>
      <c r="O345" s="282"/>
    </row>
    <row r="346" spans="5:15" ht="15.75" hidden="1" customHeight="1" x14ac:dyDescent="0.2">
      <c r="E346" s="282"/>
      <c r="F346" s="282"/>
      <c r="G346" s="282"/>
      <c r="H346" s="282"/>
      <c r="I346" s="282"/>
      <c r="J346" s="282"/>
      <c r="K346" s="282"/>
      <c r="L346" s="283"/>
      <c r="M346" s="282"/>
      <c r="N346" s="282"/>
      <c r="O346" s="282"/>
    </row>
    <row r="347" spans="5:15" ht="15.75" hidden="1" customHeight="1" x14ac:dyDescent="0.2">
      <c r="E347" s="282"/>
      <c r="F347" s="282"/>
      <c r="G347" s="282"/>
      <c r="H347" s="282"/>
      <c r="I347" s="282"/>
      <c r="J347" s="282"/>
      <c r="K347" s="282"/>
      <c r="L347" s="283"/>
      <c r="M347" s="282"/>
      <c r="N347" s="282"/>
      <c r="O347" s="282"/>
    </row>
    <row r="348" spans="5:15" ht="15.75" hidden="1" customHeight="1" x14ac:dyDescent="0.2">
      <c r="E348" s="282"/>
      <c r="F348" s="282"/>
      <c r="G348" s="282"/>
      <c r="H348" s="282"/>
      <c r="I348" s="282"/>
      <c r="J348" s="282"/>
      <c r="K348" s="282"/>
      <c r="L348" s="283"/>
      <c r="M348" s="282"/>
      <c r="N348" s="282"/>
      <c r="O348" s="282"/>
    </row>
    <row r="349" spans="5:15" ht="15.75" hidden="1" customHeight="1" x14ac:dyDescent="0.2">
      <c r="E349" s="282"/>
      <c r="F349" s="282"/>
      <c r="G349" s="282"/>
      <c r="H349" s="282"/>
      <c r="I349" s="282"/>
      <c r="J349" s="282"/>
      <c r="K349" s="282"/>
      <c r="L349" s="283"/>
      <c r="M349" s="282"/>
      <c r="N349" s="282"/>
      <c r="O349" s="282"/>
    </row>
    <row r="350" spans="5:15" ht="15.75" hidden="1" customHeight="1" x14ac:dyDescent="0.2">
      <c r="E350" s="282"/>
      <c r="F350" s="282"/>
      <c r="G350" s="282"/>
      <c r="H350" s="282"/>
      <c r="I350" s="282"/>
      <c r="J350" s="282"/>
      <c r="K350" s="282"/>
      <c r="L350" s="283"/>
      <c r="M350" s="282"/>
      <c r="N350" s="282"/>
      <c r="O350" s="282"/>
    </row>
    <row r="351" spans="5:15" ht="15.75" hidden="1" customHeight="1" x14ac:dyDescent="0.2">
      <c r="E351" s="282"/>
      <c r="F351" s="282"/>
      <c r="G351" s="282"/>
      <c r="H351" s="282"/>
      <c r="I351" s="282"/>
      <c r="J351" s="282"/>
      <c r="K351" s="282"/>
      <c r="L351" s="283"/>
      <c r="M351" s="282"/>
      <c r="N351" s="282"/>
      <c r="O351" s="282"/>
    </row>
    <row r="352" spans="5:15" ht="15.75" hidden="1" customHeight="1" x14ac:dyDescent="0.2">
      <c r="E352" s="282"/>
      <c r="F352" s="282"/>
      <c r="G352" s="282"/>
      <c r="H352" s="282"/>
      <c r="I352" s="282"/>
      <c r="J352" s="282"/>
      <c r="K352" s="282"/>
      <c r="L352" s="283"/>
      <c r="M352" s="282"/>
      <c r="N352" s="282"/>
      <c r="O352" s="282"/>
    </row>
    <row r="353" spans="5:15" ht="15.75" hidden="1" customHeight="1" x14ac:dyDescent="0.2">
      <c r="E353" s="282"/>
      <c r="F353" s="282"/>
      <c r="G353" s="282"/>
      <c r="H353" s="282"/>
      <c r="I353" s="282"/>
      <c r="J353" s="282"/>
      <c r="K353" s="282"/>
      <c r="L353" s="283"/>
      <c r="M353" s="282"/>
      <c r="N353" s="282"/>
      <c r="O353" s="282"/>
    </row>
    <row r="354" spans="5:15" ht="15.75" hidden="1" customHeight="1" x14ac:dyDescent="0.2">
      <c r="E354" s="282"/>
      <c r="F354" s="282"/>
      <c r="G354" s="282"/>
      <c r="H354" s="282"/>
      <c r="I354" s="282"/>
      <c r="J354" s="282"/>
      <c r="K354" s="282"/>
      <c r="L354" s="283"/>
      <c r="M354" s="282"/>
      <c r="N354" s="282"/>
      <c r="O354" s="282"/>
    </row>
    <row r="355" spans="5:15" ht="15.75" hidden="1" customHeight="1" x14ac:dyDescent="0.2">
      <c r="E355" s="282"/>
      <c r="F355" s="282"/>
      <c r="G355" s="282"/>
      <c r="H355" s="282"/>
      <c r="I355" s="282"/>
      <c r="J355" s="282"/>
      <c r="K355" s="282"/>
      <c r="L355" s="283"/>
      <c r="M355" s="282"/>
      <c r="N355" s="282"/>
      <c r="O355" s="282"/>
    </row>
    <row r="356" spans="5:15" ht="15.75" hidden="1" customHeight="1" x14ac:dyDescent="0.2">
      <c r="E356" s="282"/>
      <c r="F356" s="282"/>
      <c r="G356" s="282"/>
      <c r="H356" s="282"/>
      <c r="I356" s="282"/>
      <c r="J356" s="282"/>
      <c r="K356" s="282"/>
      <c r="L356" s="283"/>
      <c r="M356" s="282"/>
      <c r="N356" s="282"/>
      <c r="O356" s="282"/>
    </row>
    <row r="357" spans="5:15" ht="15.75" hidden="1" customHeight="1" x14ac:dyDescent="0.2">
      <c r="E357" s="282"/>
      <c r="F357" s="282"/>
      <c r="G357" s="282"/>
      <c r="H357" s="282"/>
      <c r="I357" s="282"/>
      <c r="J357" s="282"/>
      <c r="K357" s="282"/>
      <c r="L357" s="283"/>
      <c r="M357" s="282"/>
      <c r="N357" s="282"/>
      <c r="O357" s="282"/>
    </row>
    <row r="358" spans="5:15" ht="15.75" hidden="1" customHeight="1" x14ac:dyDescent="0.2">
      <c r="E358" s="282"/>
      <c r="F358" s="282"/>
      <c r="G358" s="282"/>
      <c r="H358" s="282"/>
      <c r="I358" s="282"/>
      <c r="J358" s="282"/>
      <c r="K358" s="282"/>
      <c r="L358" s="283"/>
      <c r="M358" s="282"/>
      <c r="N358" s="282"/>
      <c r="O358" s="282"/>
    </row>
    <row r="359" spans="5:15" ht="15.75" hidden="1" customHeight="1" x14ac:dyDescent="0.2">
      <c r="E359" s="282"/>
      <c r="F359" s="282"/>
      <c r="G359" s="282"/>
      <c r="H359" s="282"/>
      <c r="I359" s="282"/>
      <c r="J359" s="282"/>
      <c r="K359" s="282"/>
      <c r="L359" s="283"/>
      <c r="M359" s="282"/>
      <c r="N359" s="282"/>
      <c r="O359" s="282"/>
    </row>
    <row r="360" spans="5:15" ht="15.75" hidden="1" customHeight="1" x14ac:dyDescent="0.2">
      <c r="E360" s="282"/>
      <c r="F360" s="282"/>
      <c r="G360" s="282"/>
      <c r="H360" s="282"/>
      <c r="I360" s="282"/>
      <c r="J360" s="282"/>
      <c r="K360" s="282"/>
      <c r="L360" s="283"/>
      <c r="M360" s="282"/>
      <c r="N360" s="282"/>
      <c r="O360" s="282"/>
    </row>
    <row r="361" spans="5:15" ht="15.75" hidden="1" customHeight="1" x14ac:dyDescent="0.2">
      <c r="E361" s="282"/>
      <c r="F361" s="282"/>
      <c r="G361" s="282"/>
      <c r="H361" s="282"/>
      <c r="I361" s="282"/>
      <c r="J361" s="282"/>
      <c r="K361" s="282"/>
      <c r="L361" s="283"/>
      <c r="M361" s="282"/>
      <c r="N361" s="282"/>
      <c r="O361" s="282"/>
    </row>
    <row r="362" spans="5:15" ht="15.75" hidden="1" customHeight="1" x14ac:dyDescent="0.2">
      <c r="E362" s="282"/>
      <c r="F362" s="282"/>
      <c r="G362" s="282"/>
      <c r="H362" s="282"/>
      <c r="I362" s="282"/>
      <c r="J362" s="282"/>
      <c r="K362" s="282"/>
      <c r="L362" s="283"/>
      <c r="M362" s="282"/>
      <c r="N362" s="282"/>
      <c r="O362" s="282"/>
    </row>
    <row r="363" spans="5:15" ht="15.75" hidden="1" customHeight="1" x14ac:dyDescent="0.2">
      <c r="E363" s="282"/>
      <c r="F363" s="282"/>
      <c r="G363" s="282"/>
      <c r="H363" s="282"/>
      <c r="I363" s="282"/>
      <c r="J363" s="282"/>
      <c r="K363" s="282"/>
      <c r="L363" s="283"/>
      <c r="M363" s="282"/>
      <c r="N363" s="282"/>
      <c r="O363" s="282"/>
    </row>
    <row r="364" spans="5:15" ht="15.75" hidden="1" customHeight="1" x14ac:dyDescent="0.2">
      <c r="E364" s="282"/>
      <c r="F364" s="282"/>
      <c r="G364" s="282"/>
      <c r="H364" s="282"/>
      <c r="I364" s="282"/>
      <c r="J364" s="282"/>
      <c r="K364" s="282"/>
      <c r="L364" s="283"/>
      <c r="M364" s="282"/>
      <c r="N364" s="282"/>
      <c r="O364" s="282"/>
    </row>
    <row r="365" spans="5:15" ht="15.75" hidden="1" customHeight="1" x14ac:dyDescent="0.2">
      <c r="E365" s="282"/>
      <c r="F365" s="282"/>
      <c r="G365" s="282"/>
      <c r="H365" s="282"/>
      <c r="I365" s="282"/>
      <c r="J365" s="282"/>
      <c r="K365" s="282"/>
      <c r="L365" s="283"/>
      <c r="M365" s="282"/>
      <c r="N365" s="282"/>
      <c r="O365" s="282"/>
    </row>
    <row r="366" spans="5:15" ht="15.75" hidden="1" customHeight="1" x14ac:dyDescent="0.2">
      <c r="E366" s="282"/>
      <c r="F366" s="282"/>
      <c r="G366" s="282"/>
      <c r="H366" s="282"/>
      <c r="I366" s="282"/>
      <c r="J366" s="282"/>
      <c r="K366" s="282"/>
      <c r="L366" s="283"/>
      <c r="M366" s="282"/>
      <c r="N366" s="282"/>
      <c r="O366" s="282"/>
    </row>
    <row r="367" spans="5:15" ht="15.75" hidden="1" customHeight="1" x14ac:dyDescent="0.2">
      <c r="E367" s="282"/>
      <c r="F367" s="282"/>
      <c r="G367" s="282"/>
      <c r="H367" s="282"/>
      <c r="I367" s="282"/>
      <c r="J367" s="282"/>
      <c r="K367" s="282"/>
      <c r="L367" s="283"/>
      <c r="M367" s="282"/>
      <c r="N367" s="282"/>
      <c r="O367" s="282"/>
    </row>
    <row r="368" spans="5:15" ht="15.75" hidden="1" customHeight="1" x14ac:dyDescent="0.2">
      <c r="E368" s="282"/>
      <c r="F368" s="282"/>
      <c r="G368" s="282"/>
      <c r="H368" s="282"/>
      <c r="I368" s="282"/>
      <c r="J368" s="282"/>
      <c r="K368" s="282"/>
      <c r="L368" s="283"/>
      <c r="M368" s="282"/>
      <c r="N368" s="282"/>
      <c r="O368" s="282"/>
    </row>
    <row r="369" spans="5:15" ht="15.75" hidden="1" customHeight="1" x14ac:dyDescent="0.2">
      <c r="E369" s="282"/>
      <c r="F369" s="282"/>
      <c r="G369" s="282"/>
      <c r="H369" s="282"/>
      <c r="I369" s="282"/>
      <c r="J369" s="282"/>
      <c r="K369" s="282"/>
      <c r="L369" s="283"/>
      <c r="M369" s="282"/>
      <c r="N369" s="282"/>
      <c r="O369" s="282"/>
    </row>
    <row r="370" spans="5:15" ht="15.75" hidden="1" customHeight="1" x14ac:dyDescent="0.2">
      <c r="E370" s="282"/>
      <c r="F370" s="282"/>
      <c r="G370" s="282"/>
      <c r="H370" s="282"/>
      <c r="I370" s="282"/>
      <c r="J370" s="282"/>
      <c r="K370" s="282"/>
      <c r="L370" s="283"/>
      <c r="M370" s="282"/>
      <c r="N370" s="282"/>
      <c r="O370" s="282"/>
    </row>
    <row r="371" spans="5:15" ht="15.75" hidden="1" customHeight="1" x14ac:dyDescent="0.2">
      <c r="E371" s="282"/>
      <c r="F371" s="282"/>
      <c r="G371" s="282"/>
      <c r="H371" s="282"/>
      <c r="I371" s="282"/>
      <c r="J371" s="282"/>
      <c r="K371" s="282"/>
      <c r="L371" s="283"/>
      <c r="M371" s="282"/>
      <c r="N371" s="282"/>
      <c r="O371" s="282"/>
    </row>
    <row r="372" spans="5:15" ht="15.75" hidden="1" customHeight="1" x14ac:dyDescent="0.2">
      <c r="E372" s="282"/>
      <c r="F372" s="282"/>
      <c r="G372" s="282"/>
      <c r="H372" s="282"/>
      <c r="I372" s="282"/>
      <c r="J372" s="282"/>
      <c r="K372" s="282"/>
      <c r="L372" s="283"/>
      <c r="M372" s="282"/>
      <c r="N372" s="282"/>
      <c r="O372" s="282"/>
    </row>
    <row r="373" spans="5:15" ht="15.75" hidden="1" customHeight="1" x14ac:dyDescent="0.2">
      <c r="E373" s="282"/>
      <c r="F373" s="282"/>
      <c r="G373" s="282"/>
      <c r="H373" s="282"/>
      <c r="I373" s="282"/>
      <c r="J373" s="282"/>
      <c r="K373" s="282"/>
      <c r="L373" s="283"/>
      <c r="M373" s="282"/>
      <c r="N373" s="282"/>
      <c r="O373" s="282"/>
    </row>
    <row r="374" spans="5:15" ht="15.75" hidden="1" customHeight="1" x14ac:dyDescent="0.2">
      <c r="E374" s="282"/>
      <c r="F374" s="282"/>
      <c r="G374" s="282"/>
      <c r="H374" s="282"/>
      <c r="I374" s="282"/>
      <c r="J374" s="282"/>
      <c r="K374" s="282"/>
      <c r="L374" s="283"/>
      <c r="M374" s="282"/>
      <c r="N374" s="282"/>
      <c r="O374" s="282"/>
    </row>
    <row r="375" spans="5:15" ht="15.75" hidden="1" customHeight="1" x14ac:dyDescent="0.2">
      <c r="E375" s="282"/>
      <c r="F375" s="282"/>
      <c r="G375" s="282"/>
      <c r="H375" s="282"/>
      <c r="I375" s="282"/>
      <c r="J375" s="282"/>
      <c r="K375" s="282"/>
      <c r="L375" s="283"/>
      <c r="M375" s="282"/>
      <c r="N375" s="282"/>
      <c r="O375" s="282"/>
    </row>
    <row r="376" spans="5:15" ht="15.75" hidden="1" customHeight="1" x14ac:dyDescent="0.2">
      <c r="E376" s="282"/>
      <c r="F376" s="282"/>
      <c r="G376" s="282"/>
      <c r="H376" s="282"/>
      <c r="I376" s="282"/>
      <c r="J376" s="282"/>
      <c r="K376" s="282"/>
      <c r="L376" s="283"/>
      <c r="M376" s="282"/>
      <c r="N376" s="282"/>
      <c r="O376" s="282"/>
    </row>
    <row r="377" spans="5:15" ht="15.75" hidden="1" customHeight="1" x14ac:dyDescent="0.2">
      <c r="E377" s="282"/>
      <c r="F377" s="282"/>
      <c r="G377" s="282"/>
      <c r="H377" s="282"/>
      <c r="I377" s="282"/>
      <c r="J377" s="282"/>
      <c r="K377" s="282"/>
      <c r="L377" s="283"/>
      <c r="M377" s="282"/>
      <c r="N377" s="282"/>
      <c r="O377" s="282"/>
    </row>
    <row r="378" spans="5:15" ht="15.75" hidden="1" customHeight="1" x14ac:dyDescent="0.2">
      <c r="E378" s="282"/>
      <c r="F378" s="282"/>
      <c r="G378" s="282"/>
      <c r="H378" s="282"/>
      <c r="I378" s="282"/>
      <c r="J378" s="282"/>
      <c r="K378" s="282"/>
      <c r="L378" s="283"/>
      <c r="M378" s="282"/>
      <c r="N378" s="282"/>
      <c r="O378" s="282"/>
    </row>
    <row r="379" spans="5:15" ht="15.75" hidden="1" customHeight="1" x14ac:dyDescent="0.2">
      <c r="E379" s="282"/>
      <c r="F379" s="282"/>
      <c r="G379" s="282"/>
      <c r="H379" s="282"/>
      <c r="I379" s="282"/>
      <c r="J379" s="282"/>
      <c r="K379" s="282"/>
      <c r="L379" s="283"/>
      <c r="M379" s="282"/>
      <c r="N379" s="282"/>
      <c r="O379" s="282"/>
    </row>
    <row r="380" spans="5:15" ht="15.75" hidden="1" customHeight="1" x14ac:dyDescent="0.2">
      <c r="E380" s="282"/>
      <c r="F380" s="282"/>
      <c r="G380" s="282"/>
      <c r="H380" s="282"/>
      <c r="I380" s="282"/>
      <c r="J380" s="282"/>
      <c r="K380" s="282"/>
      <c r="L380" s="283"/>
      <c r="M380" s="282"/>
      <c r="N380" s="282"/>
      <c r="O380" s="282"/>
    </row>
    <row r="381" spans="5:15" ht="15.75" hidden="1" customHeight="1" x14ac:dyDescent="0.2">
      <c r="E381" s="282"/>
      <c r="F381" s="282"/>
      <c r="G381" s="282"/>
      <c r="H381" s="282"/>
      <c r="I381" s="282"/>
      <c r="J381" s="282"/>
      <c r="K381" s="282"/>
      <c r="L381" s="283"/>
      <c r="M381" s="282"/>
      <c r="N381" s="282"/>
      <c r="O381" s="282"/>
    </row>
    <row r="382" spans="5:15" ht="15.75" hidden="1" customHeight="1" x14ac:dyDescent="0.2">
      <c r="E382" s="282"/>
      <c r="F382" s="282"/>
      <c r="G382" s="282"/>
      <c r="H382" s="282"/>
      <c r="I382" s="282"/>
      <c r="J382" s="282"/>
      <c r="K382" s="282"/>
      <c r="L382" s="283"/>
      <c r="M382" s="282"/>
      <c r="N382" s="282"/>
      <c r="O382" s="282"/>
    </row>
    <row r="383" spans="5:15" ht="15.75" hidden="1" customHeight="1" x14ac:dyDescent="0.2">
      <c r="E383" s="282"/>
      <c r="F383" s="282"/>
      <c r="G383" s="282"/>
      <c r="H383" s="282"/>
      <c r="I383" s="282"/>
      <c r="J383" s="282"/>
      <c r="K383" s="282"/>
      <c r="L383" s="283"/>
      <c r="M383" s="282"/>
      <c r="N383" s="282"/>
      <c r="O383" s="282"/>
    </row>
    <row r="384" spans="5:15" ht="15.75" hidden="1" customHeight="1" x14ac:dyDescent="0.2">
      <c r="E384" s="282"/>
      <c r="F384" s="282"/>
      <c r="G384" s="282"/>
      <c r="H384" s="282"/>
      <c r="I384" s="282"/>
      <c r="J384" s="282"/>
      <c r="K384" s="282"/>
      <c r="L384" s="283"/>
      <c r="M384" s="282"/>
      <c r="N384" s="282"/>
      <c r="O384" s="282"/>
    </row>
    <row r="385" spans="5:15" ht="15.75" hidden="1" customHeight="1" x14ac:dyDescent="0.2">
      <c r="E385" s="282"/>
      <c r="F385" s="282"/>
      <c r="G385" s="282"/>
      <c r="H385" s="282"/>
      <c r="I385" s="282"/>
      <c r="J385" s="282"/>
      <c r="K385" s="282"/>
      <c r="L385" s="283"/>
      <c r="M385" s="282"/>
      <c r="N385" s="282"/>
      <c r="O385" s="282"/>
    </row>
    <row r="386" spans="5:15" ht="15.75" hidden="1" customHeight="1" x14ac:dyDescent="0.2">
      <c r="E386" s="282"/>
      <c r="F386" s="282"/>
      <c r="G386" s="282"/>
      <c r="H386" s="282"/>
      <c r="I386" s="282"/>
      <c r="J386" s="282"/>
      <c r="K386" s="282"/>
      <c r="L386" s="283"/>
      <c r="M386" s="282"/>
      <c r="N386" s="282"/>
      <c r="O386" s="282"/>
    </row>
    <row r="387" spans="5:15" ht="15.75" hidden="1" customHeight="1" x14ac:dyDescent="0.2">
      <c r="E387" s="282"/>
      <c r="F387" s="282"/>
      <c r="G387" s="282"/>
      <c r="H387" s="282"/>
      <c r="I387" s="282"/>
      <c r="J387" s="282"/>
      <c r="K387" s="282"/>
      <c r="L387" s="283"/>
      <c r="M387" s="282"/>
      <c r="N387" s="282"/>
      <c r="O387" s="282"/>
    </row>
    <row r="388" spans="5:15" ht="15.75" hidden="1" customHeight="1" x14ac:dyDescent="0.2">
      <c r="E388" s="282"/>
      <c r="F388" s="282"/>
      <c r="G388" s="282"/>
      <c r="H388" s="282"/>
      <c r="I388" s="282"/>
      <c r="J388" s="282"/>
      <c r="K388" s="282"/>
      <c r="L388" s="283"/>
      <c r="M388" s="282"/>
      <c r="N388" s="282"/>
      <c r="O388" s="282"/>
    </row>
    <row r="389" spans="5:15" ht="15.75" hidden="1" customHeight="1" x14ac:dyDescent="0.2">
      <c r="E389" s="282"/>
      <c r="F389" s="282"/>
      <c r="G389" s="282"/>
      <c r="H389" s="282"/>
      <c r="I389" s="282"/>
      <c r="J389" s="282"/>
      <c r="K389" s="282"/>
      <c r="L389" s="283"/>
      <c r="M389" s="282"/>
      <c r="N389" s="282"/>
      <c r="O389" s="282"/>
    </row>
    <row r="390" spans="5:15" ht="15.75" hidden="1" customHeight="1" x14ac:dyDescent="0.2">
      <c r="E390" s="282"/>
      <c r="F390" s="282"/>
      <c r="G390" s="282"/>
      <c r="H390" s="282"/>
      <c r="I390" s="282"/>
      <c r="J390" s="282"/>
      <c r="K390" s="282"/>
      <c r="L390" s="283"/>
      <c r="M390" s="282"/>
      <c r="N390" s="282"/>
      <c r="O390" s="282"/>
    </row>
    <row r="391" spans="5:15" ht="15.75" hidden="1" customHeight="1" x14ac:dyDescent="0.2">
      <c r="E391" s="282"/>
      <c r="F391" s="282"/>
      <c r="G391" s="282"/>
      <c r="H391" s="282"/>
      <c r="I391" s="282"/>
      <c r="J391" s="282"/>
      <c r="K391" s="282"/>
      <c r="L391" s="283"/>
      <c r="M391" s="282"/>
      <c r="N391" s="282"/>
      <c r="O391" s="282"/>
    </row>
    <row r="392" spans="5:15" ht="15.75" hidden="1" customHeight="1" x14ac:dyDescent="0.2">
      <c r="E392" s="282"/>
      <c r="F392" s="282"/>
      <c r="G392" s="282"/>
      <c r="H392" s="282"/>
      <c r="I392" s="282"/>
      <c r="J392" s="282"/>
      <c r="K392" s="282"/>
      <c r="L392" s="283"/>
      <c r="M392" s="282"/>
      <c r="N392" s="282"/>
      <c r="O392" s="282"/>
    </row>
    <row r="393" spans="5:15" ht="15.75" hidden="1" customHeight="1" x14ac:dyDescent="0.2">
      <c r="E393" s="282"/>
      <c r="F393" s="282"/>
      <c r="G393" s="282"/>
      <c r="H393" s="282"/>
      <c r="I393" s="282"/>
      <c r="J393" s="282"/>
      <c r="K393" s="282"/>
      <c r="L393" s="283"/>
      <c r="M393" s="282"/>
      <c r="N393" s="282"/>
      <c r="O393" s="282"/>
    </row>
    <row r="394" spans="5:15" ht="15.75" hidden="1" customHeight="1" x14ac:dyDescent="0.2">
      <c r="E394" s="282"/>
      <c r="F394" s="282"/>
      <c r="G394" s="282"/>
      <c r="H394" s="282"/>
      <c r="I394" s="282"/>
      <c r="J394" s="282"/>
      <c r="K394" s="282"/>
      <c r="L394" s="283"/>
      <c r="M394" s="282"/>
      <c r="N394" s="282"/>
      <c r="O394" s="282"/>
    </row>
    <row r="395" spans="5:15" ht="15.75" hidden="1" customHeight="1" x14ac:dyDescent="0.2">
      <c r="E395" s="282"/>
      <c r="F395" s="282"/>
      <c r="G395" s="282"/>
      <c r="H395" s="282"/>
      <c r="I395" s="282"/>
      <c r="J395" s="282"/>
      <c r="K395" s="282"/>
      <c r="L395" s="283"/>
      <c r="M395" s="282"/>
      <c r="N395" s="282"/>
      <c r="O395" s="282"/>
    </row>
    <row r="396" spans="5:15" ht="15.75" hidden="1" customHeight="1" x14ac:dyDescent="0.2">
      <c r="E396" s="282"/>
      <c r="F396" s="282"/>
      <c r="G396" s="282"/>
      <c r="H396" s="282"/>
      <c r="I396" s="282"/>
      <c r="J396" s="282"/>
      <c r="K396" s="282"/>
      <c r="L396" s="283"/>
      <c r="M396" s="282"/>
      <c r="N396" s="282"/>
      <c r="O396" s="282"/>
    </row>
    <row r="397" spans="5:15" ht="15.75" hidden="1" customHeight="1" x14ac:dyDescent="0.2">
      <c r="E397" s="282"/>
      <c r="F397" s="282"/>
      <c r="G397" s="282"/>
      <c r="H397" s="282"/>
      <c r="I397" s="282"/>
      <c r="J397" s="282"/>
      <c r="K397" s="282"/>
      <c r="L397" s="283"/>
      <c r="M397" s="282"/>
      <c r="N397" s="282"/>
      <c r="O397" s="282"/>
    </row>
    <row r="398" spans="5:15" ht="15.75" hidden="1" customHeight="1" x14ac:dyDescent="0.2">
      <c r="E398" s="282"/>
      <c r="F398" s="282"/>
      <c r="G398" s="282"/>
      <c r="H398" s="282"/>
      <c r="I398" s="282"/>
      <c r="J398" s="282"/>
      <c r="K398" s="282"/>
      <c r="L398" s="283"/>
      <c r="M398" s="282"/>
      <c r="N398" s="282"/>
      <c r="O398" s="282"/>
    </row>
    <row r="399" spans="5:15" ht="15.75" hidden="1" customHeight="1" x14ac:dyDescent="0.2">
      <c r="E399" s="282"/>
      <c r="F399" s="282"/>
      <c r="G399" s="282"/>
      <c r="H399" s="282"/>
      <c r="I399" s="282"/>
      <c r="J399" s="282"/>
      <c r="K399" s="282"/>
      <c r="L399" s="283"/>
      <c r="M399" s="282"/>
      <c r="N399" s="282"/>
      <c r="O399" s="282"/>
    </row>
    <row r="400" spans="5:15" ht="15.75" hidden="1" customHeight="1" x14ac:dyDescent="0.2">
      <c r="E400" s="282"/>
      <c r="F400" s="282"/>
      <c r="G400" s="282"/>
      <c r="H400" s="282"/>
      <c r="I400" s="282"/>
      <c r="J400" s="282"/>
      <c r="K400" s="282"/>
      <c r="L400" s="283"/>
      <c r="M400" s="282"/>
      <c r="N400" s="282"/>
      <c r="O400" s="282"/>
    </row>
    <row r="401" spans="5:15" ht="15.75" hidden="1" customHeight="1" x14ac:dyDescent="0.2">
      <c r="E401" s="282"/>
      <c r="F401" s="282"/>
      <c r="G401" s="282"/>
      <c r="H401" s="282"/>
      <c r="I401" s="282"/>
      <c r="J401" s="282"/>
      <c r="K401" s="282"/>
      <c r="L401" s="283"/>
      <c r="M401" s="282"/>
      <c r="N401" s="282"/>
      <c r="O401" s="282"/>
    </row>
    <row r="402" spans="5:15" ht="15.75" hidden="1" customHeight="1" x14ac:dyDescent="0.2">
      <c r="E402" s="282"/>
      <c r="F402" s="282"/>
      <c r="G402" s="282"/>
      <c r="H402" s="282"/>
      <c r="I402" s="282"/>
      <c r="J402" s="282"/>
      <c r="K402" s="282"/>
      <c r="L402" s="283"/>
      <c r="M402" s="282"/>
      <c r="N402" s="282"/>
      <c r="O402" s="282"/>
    </row>
    <row r="403" spans="5:15" ht="15.75" hidden="1" customHeight="1" x14ac:dyDescent="0.2">
      <c r="E403" s="282"/>
      <c r="F403" s="282"/>
      <c r="G403" s="282"/>
      <c r="H403" s="282"/>
      <c r="I403" s="282"/>
      <c r="J403" s="282"/>
      <c r="K403" s="282"/>
      <c r="L403" s="283"/>
      <c r="M403" s="282"/>
      <c r="N403" s="282"/>
      <c r="O403" s="282"/>
    </row>
    <row r="404" spans="5:15" ht="15.75" hidden="1" customHeight="1" x14ac:dyDescent="0.2">
      <c r="E404" s="282"/>
      <c r="F404" s="282"/>
      <c r="G404" s="282"/>
      <c r="H404" s="282"/>
      <c r="I404" s="282"/>
      <c r="J404" s="282"/>
      <c r="K404" s="282"/>
      <c r="L404" s="283"/>
      <c r="M404" s="282"/>
      <c r="N404" s="282"/>
      <c r="O404" s="282"/>
    </row>
    <row r="405" spans="5:15" ht="15.75" hidden="1" customHeight="1" x14ac:dyDescent="0.2">
      <c r="E405" s="282"/>
      <c r="F405" s="282"/>
      <c r="G405" s="282"/>
      <c r="H405" s="282"/>
      <c r="I405" s="282"/>
      <c r="J405" s="282"/>
      <c r="K405" s="282"/>
      <c r="L405" s="283"/>
      <c r="M405" s="282"/>
      <c r="N405" s="282"/>
      <c r="O405" s="282"/>
    </row>
    <row r="406" spans="5:15" ht="15.75" hidden="1" customHeight="1" x14ac:dyDescent="0.2">
      <c r="E406" s="282"/>
      <c r="F406" s="282"/>
      <c r="G406" s="282"/>
      <c r="H406" s="282"/>
      <c r="I406" s="282"/>
      <c r="J406" s="282"/>
      <c r="K406" s="282"/>
      <c r="L406" s="283"/>
      <c r="M406" s="282"/>
      <c r="N406" s="282"/>
      <c r="O406" s="282"/>
    </row>
    <row r="407" spans="5:15" ht="15.75" hidden="1" customHeight="1" x14ac:dyDescent="0.2">
      <c r="E407" s="282"/>
      <c r="F407" s="282"/>
      <c r="G407" s="282"/>
      <c r="H407" s="282"/>
      <c r="I407" s="282"/>
      <c r="J407" s="282"/>
      <c r="K407" s="282"/>
      <c r="L407" s="283"/>
      <c r="M407" s="282"/>
      <c r="N407" s="282"/>
      <c r="O407" s="282"/>
    </row>
    <row r="408" spans="5:15" ht="15.75" hidden="1" customHeight="1" x14ac:dyDescent="0.2">
      <c r="E408" s="282"/>
      <c r="F408" s="282"/>
      <c r="G408" s="282"/>
      <c r="H408" s="282"/>
      <c r="I408" s="282"/>
      <c r="J408" s="282"/>
      <c r="K408" s="282"/>
      <c r="L408" s="283"/>
      <c r="M408" s="282"/>
      <c r="N408" s="282"/>
      <c r="O408" s="282"/>
    </row>
    <row r="409" spans="5:15" ht="15.75" hidden="1" customHeight="1" x14ac:dyDescent="0.2">
      <c r="E409" s="282"/>
      <c r="F409" s="282"/>
      <c r="G409" s="282"/>
      <c r="H409" s="282"/>
      <c r="I409" s="282"/>
      <c r="J409" s="282"/>
      <c r="K409" s="282"/>
      <c r="L409" s="283"/>
      <c r="M409" s="282"/>
      <c r="N409" s="282"/>
      <c r="O409" s="282"/>
    </row>
    <row r="410" spans="5:15" ht="15.75" hidden="1" customHeight="1" x14ac:dyDescent="0.2">
      <c r="E410" s="282"/>
      <c r="F410" s="282"/>
      <c r="G410" s="282"/>
      <c r="H410" s="282"/>
      <c r="I410" s="282"/>
      <c r="J410" s="282"/>
      <c r="K410" s="282"/>
      <c r="L410" s="283"/>
      <c r="M410" s="282"/>
      <c r="N410" s="282"/>
      <c r="O410" s="282"/>
    </row>
    <row r="411" spans="5:15" ht="15.75" hidden="1" customHeight="1" x14ac:dyDescent="0.2">
      <c r="E411" s="282"/>
      <c r="F411" s="282"/>
      <c r="G411" s="282"/>
      <c r="H411" s="282"/>
      <c r="I411" s="282"/>
      <c r="J411" s="282"/>
      <c r="K411" s="282"/>
      <c r="L411" s="283"/>
      <c r="M411" s="282"/>
      <c r="N411" s="282"/>
      <c r="O411" s="282"/>
    </row>
    <row r="412" spans="5:15" ht="15.75" hidden="1" customHeight="1" x14ac:dyDescent="0.2">
      <c r="E412" s="282"/>
      <c r="F412" s="282"/>
      <c r="G412" s="282"/>
      <c r="H412" s="282"/>
      <c r="I412" s="282"/>
      <c r="J412" s="282"/>
      <c r="K412" s="282"/>
      <c r="L412" s="283"/>
      <c r="M412" s="282"/>
      <c r="N412" s="282"/>
      <c r="O412" s="282"/>
    </row>
    <row r="413" spans="5:15" ht="15.75" hidden="1" customHeight="1" x14ac:dyDescent="0.2">
      <c r="E413" s="282"/>
      <c r="F413" s="282"/>
      <c r="G413" s="282"/>
      <c r="H413" s="282"/>
      <c r="I413" s="282"/>
      <c r="J413" s="282"/>
      <c r="K413" s="282"/>
      <c r="L413" s="283"/>
      <c r="M413" s="282"/>
      <c r="N413" s="282"/>
      <c r="O413" s="282"/>
    </row>
    <row r="414" spans="5:15" ht="15.75" hidden="1" customHeight="1" x14ac:dyDescent="0.2">
      <c r="E414" s="282"/>
      <c r="F414" s="282"/>
      <c r="G414" s="282"/>
      <c r="H414" s="282"/>
      <c r="I414" s="282"/>
      <c r="J414" s="282"/>
      <c r="K414" s="282"/>
      <c r="L414" s="283"/>
      <c r="M414" s="282"/>
      <c r="N414" s="282"/>
      <c r="O414" s="282"/>
    </row>
    <row r="415" spans="5:15" ht="15.75" hidden="1" customHeight="1" x14ac:dyDescent="0.2">
      <c r="E415" s="282"/>
      <c r="F415" s="282"/>
      <c r="G415" s="282"/>
      <c r="H415" s="282"/>
      <c r="I415" s="282"/>
      <c r="J415" s="282"/>
      <c r="K415" s="282"/>
      <c r="L415" s="283"/>
      <c r="M415" s="282"/>
      <c r="N415" s="282"/>
      <c r="O415" s="282"/>
    </row>
    <row r="416" spans="5:15" ht="15.75" hidden="1" customHeight="1" x14ac:dyDescent="0.2">
      <c r="E416" s="282"/>
      <c r="F416" s="282"/>
      <c r="G416" s="282"/>
      <c r="H416" s="282"/>
      <c r="I416" s="282"/>
      <c r="J416" s="282"/>
      <c r="K416" s="282"/>
      <c r="L416" s="283"/>
      <c r="M416" s="282"/>
      <c r="N416" s="282"/>
      <c r="O416" s="282"/>
    </row>
    <row r="417" spans="5:15" ht="15.75" hidden="1" customHeight="1" x14ac:dyDescent="0.2">
      <c r="E417" s="282"/>
      <c r="F417" s="282"/>
      <c r="G417" s="282"/>
      <c r="H417" s="282"/>
      <c r="I417" s="282"/>
      <c r="J417" s="282"/>
      <c r="K417" s="282"/>
      <c r="L417" s="283"/>
      <c r="M417" s="282"/>
      <c r="N417" s="282"/>
      <c r="O417" s="282"/>
    </row>
    <row r="418" spans="5:15" ht="15.75" hidden="1" customHeight="1" x14ac:dyDescent="0.2">
      <c r="E418" s="282"/>
      <c r="F418" s="282"/>
      <c r="G418" s="282"/>
      <c r="H418" s="282"/>
      <c r="I418" s="282"/>
      <c r="J418" s="282"/>
      <c r="K418" s="282"/>
      <c r="L418" s="283"/>
      <c r="M418" s="282"/>
      <c r="N418" s="282"/>
      <c r="O418" s="282"/>
    </row>
    <row r="419" spans="5:15" ht="15.75" hidden="1" customHeight="1" x14ac:dyDescent="0.2">
      <c r="E419" s="282"/>
      <c r="F419" s="282"/>
      <c r="G419" s="282"/>
      <c r="H419" s="282"/>
      <c r="I419" s="282"/>
      <c r="J419" s="282"/>
      <c r="K419" s="282"/>
      <c r="L419" s="283"/>
      <c r="M419" s="282"/>
      <c r="N419" s="282"/>
      <c r="O419" s="282"/>
    </row>
    <row r="420" spans="5:15" ht="15.75" hidden="1" customHeight="1" x14ac:dyDescent="0.2">
      <c r="E420" s="282"/>
      <c r="F420" s="282"/>
      <c r="G420" s="282"/>
      <c r="H420" s="282"/>
      <c r="I420" s="282"/>
      <c r="J420" s="282"/>
      <c r="K420" s="282"/>
      <c r="L420" s="283"/>
      <c r="M420" s="282"/>
      <c r="N420" s="282"/>
      <c r="O420" s="282"/>
    </row>
    <row r="421" spans="5:15" ht="15.75" hidden="1" customHeight="1" x14ac:dyDescent="0.2">
      <c r="E421" s="282"/>
      <c r="F421" s="282"/>
      <c r="G421" s="282"/>
      <c r="H421" s="282"/>
      <c r="I421" s="282"/>
      <c r="J421" s="282"/>
      <c r="K421" s="282"/>
      <c r="L421" s="283"/>
      <c r="M421" s="282"/>
      <c r="N421" s="282"/>
      <c r="O421" s="282"/>
    </row>
    <row r="422" spans="5:15" ht="15.75" hidden="1" customHeight="1" x14ac:dyDescent="0.2">
      <c r="E422" s="282"/>
      <c r="F422" s="282"/>
      <c r="G422" s="282"/>
      <c r="H422" s="282"/>
      <c r="I422" s="282"/>
      <c r="J422" s="282"/>
      <c r="K422" s="282"/>
      <c r="L422" s="283"/>
      <c r="M422" s="282"/>
      <c r="N422" s="282"/>
      <c r="O422" s="282"/>
    </row>
    <row r="423" spans="5:15" ht="15.75" hidden="1" customHeight="1" x14ac:dyDescent="0.2">
      <c r="E423" s="282"/>
      <c r="F423" s="282"/>
      <c r="G423" s="282"/>
      <c r="H423" s="282"/>
      <c r="I423" s="282"/>
      <c r="J423" s="282"/>
      <c r="K423" s="282"/>
      <c r="L423" s="283"/>
      <c r="M423" s="282"/>
      <c r="N423" s="282"/>
      <c r="O423" s="282"/>
    </row>
    <row r="424" spans="5:15" ht="15.75" hidden="1" customHeight="1" x14ac:dyDescent="0.2">
      <c r="E424" s="282"/>
      <c r="F424" s="282"/>
      <c r="G424" s="282"/>
      <c r="H424" s="282"/>
      <c r="I424" s="282"/>
      <c r="J424" s="282"/>
      <c r="K424" s="282"/>
      <c r="L424" s="283"/>
      <c r="M424" s="282"/>
      <c r="N424" s="282"/>
      <c r="O424" s="282"/>
    </row>
    <row r="425" spans="5:15" ht="15.75" hidden="1" customHeight="1" x14ac:dyDescent="0.2">
      <c r="E425" s="282"/>
      <c r="F425" s="282"/>
      <c r="G425" s="282"/>
      <c r="H425" s="282"/>
      <c r="I425" s="282"/>
      <c r="J425" s="282"/>
      <c r="K425" s="282"/>
      <c r="L425" s="283"/>
      <c r="M425" s="282"/>
      <c r="N425" s="282"/>
      <c r="O425" s="282"/>
    </row>
    <row r="426" spans="5:15" ht="15.75" hidden="1" customHeight="1" x14ac:dyDescent="0.2">
      <c r="E426" s="282"/>
      <c r="F426" s="282"/>
      <c r="G426" s="282"/>
      <c r="H426" s="282"/>
      <c r="I426" s="282"/>
      <c r="J426" s="282"/>
      <c r="K426" s="282"/>
      <c r="L426" s="283"/>
      <c r="M426" s="282"/>
      <c r="N426" s="282"/>
      <c r="O426" s="282"/>
    </row>
    <row r="427" spans="5:15" ht="15.75" hidden="1" customHeight="1" x14ac:dyDescent="0.2">
      <c r="E427" s="282"/>
      <c r="F427" s="282"/>
      <c r="G427" s="282"/>
      <c r="H427" s="282"/>
      <c r="I427" s="282"/>
      <c r="J427" s="282"/>
      <c r="K427" s="282"/>
      <c r="L427" s="283"/>
      <c r="M427" s="282"/>
      <c r="N427" s="282"/>
      <c r="O427" s="282"/>
    </row>
    <row r="428" spans="5:15" ht="15.75" hidden="1" customHeight="1" x14ac:dyDescent="0.2">
      <c r="E428" s="282"/>
      <c r="F428" s="282"/>
      <c r="G428" s="282"/>
      <c r="H428" s="282"/>
      <c r="I428" s="282"/>
      <c r="J428" s="282"/>
      <c r="K428" s="282"/>
      <c r="L428" s="283"/>
      <c r="M428" s="282"/>
      <c r="N428" s="282"/>
      <c r="O428" s="282"/>
    </row>
    <row r="429" spans="5:15" ht="15.75" hidden="1" customHeight="1" x14ac:dyDescent="0.2">
      <c r="E429" s="282"/>
      <c r="F429" s="282"/>
      <c r="G429" s="282"/>
      <c r="H429" s="282"/>
      <c r="I429" s="282"/>
      <c r="J429" s="282"/>
      <c r="K429" s="282"/>
      <c r="L429" s="283"/>
      <c r="M429" s="282"/>
      <c r="N429" s="282"/>
      <c r="O429" s="282"/>
    </row>
    <row r="430" spans="5:15" ht="15.75" hidden="1" customHeight="1" x14ac:dyDescent="0.2">
      <c r="E430" s="282"/>
      <c r="F430" s="282"/>
      <c r="G430" s="282"/>
      <c r="H430" s="282"/>
      <c r="I430" s="282"/>
      <c r="J430" s="282"/>
      <c r="K430" s="282"/>
      <c r="L430" s="283"/>
      <c r="M430" s="282"/>
      <c r="N430" s="282"/>
      <c r="O430" s="282"/>
    </row>
    <row r="431" spans="5:15" ht="15.75" hidden="1" customHeight="1" x14ac:dyDescent="0.2">
      <c r="E431" s="282"/>
      <c r="F431" s="282"/>
      <c r="G431" s="282"/>
      <c r="H431" s="282"/>
      <c r="I431" s="282"/>
      <c r="J431" s="282"/>
      <c r="K431" s="282"/>
      <c r="L431" s="283"/>
      <c r="M431" s="282"/>
      <c r="N431" s="282"/>
      <c r="O431" s="282"/>
    </row>
    <row r="432" spans="5:15" ht="15.75" hidden="1" customHeight="1" x14ac:dyDescent="0.2">
      <c r="E432" s="282"/>
      <c r="F432" s="282"/>
      <c r="G432" s="282"/>
      <c r="H432" s="282"/>
      <c r="I432" s="282"/>
      <c r="J432" s="282"/>
      <c r="K432" s="282"/>
      <c r="L432" s="283"/>
      <c r="M432" s="282"/>
      <c r="N432" s="282"/>
      <c r="O432" s="282"/>
    </row>
    <row r="433" spans="5:15" ht="15.75" hidden="1" customHeight="1" x14ac:dyDescent="0.2">
      <c r="E433" s="282"/>
      <c r="F433" s="282"/>
      <c r="G433" s="282"/>
      <c r="H433" s="282"/>
      <c r="I433" s="282"/>
      <c r="J433" s="282"/>
      <c r="K433" s="282"/>
      <c r="L433" s="283"/>
      <c r="M433" s="282"/>
      <c r="N433" s="282"/>
      <c r="O433" s="282"/>
    </row>
    <row r="434" spans="5:15" ht="15.75" hidden="1" customHeight="1" x14ac:dyDescent="0.2">
      <c r="E434" s="282"/>
      <c r="F434" s="282"/>
      <c r="G434" s="282"/>
      <c r="H434" s="282"/>
      <c r="I434" s="282"/>
      <c r="J434" s="282"/>
      <c r="K434" s="282"/>
      <c r="L434" s="283"/>
      <c r="M434" s="282"/>
      <c r="N434" s="282"/>
      <c r="O434" s="282"/>
    </row>
    <row r="435" spans="5:15" ht="15.75" hidden="1" customHeight="1" x14ac:dyDescent="0.2">
      <c r="E435" s="282"/>
      <c r="F435" s="282"/>
      <c r="G435" s="282"/>
      <c r="H435" s="282"/>
      <c r="I435" s="282"/>
      <c r="J435" s="282"/>
      <c r="K435" s="282"/>
      <c r="L435" s="283"/>
      <c r="M435" s="282"/>
      <c r="N435" s="282"/>
      <c r="O435" s="282"/>
    </row>
    <row r="436" spans="5:15" ht="15.75" hidden="1" customHeight="1" x14ac:dyDescent="0.2">
      <c r="E436" s="282"/>
      <c r="F436" s="282"/>
      <c r="G436" s="282"/>
      <c r="H436" s="282"/>
      <c r="I436" s="282"/>
      <c r="J436" s="282"/>
      <c r="K436" s="282"/>
      <c r="L436" s="283"/>
      <c r="M436" s="282"/>
      <c r="N436" s="282"/>
      <c r="O436" s="282"/>
    </row>
    <row r="437" spans="5:15" ht="15.75" hidden="1" customHeight="1" x14ac:dyDescent="0.2">
      <c r="E437" s="282"/>
      <c r="F437" s="282"/>
      <c r="G437" s="282"/>
      <c r="H437" s="282"/>
      <c r="I437" s="282"/>
      <c r="J437" s="282"/>
      <c r="K437" s="282"/>
      <c r="L437" s="283"/>
      <c r="M437" s="282"/>
      <c r="N437" s="282"/>
      <c r="O437" s="282"/>
    </row>
    <row r="438" spans="5:15" ht="15.75" hidden="1" customHeight="1" x14ac:dyDescent="0.2">
      <c r="E438" s="282"/>
      <c r="F438" s="282"/>
      <c r="G438" s="282"/>
      <c r="H438" s="282"/>
      <c r="I438" s="282"/>
      <c r="J438" s="282"/>
      <c r="K438" s="282"/>
      <c r="L438" s="283"/>
      <c r="M438" s="282"/>
      <c r="N438" s="282"/>
      <c r="O438" s="282"/>
    </row>
    <row r="439" spans="5:15" ht="15.75" hidden="1" customHeight="1" x14ac:dyDescent="0.2">
      <c r="E439" s="282"/>
      <c r="F439" s="282"/>
      <c r="G439" s="282"/>
      <c r="H439" s="282"/>
      <c r="I439" s="282"/>
      <c r="J439" s="282"/>
      <c r="K439" s="282"/>
      <c r="L439" s="283"/>
      <c r="M439" s="282"/>
      <c r="N439" s="282"/>
      <c r="O439" s="282"/>
    </row>
    <row r="440" spans="5:15" ht="15.75" hidden="1" customHeight="1" x14ac:dyDescent="0.2">
      <c r="E440" s="282"/>
      <c r="F440" s="282"/>
      <c r="G440" s="282"/>
      <c r="H440" s="282"/>
      <c r="I440" s="282"/>
      <c r="J440" s="282"/>
      <c r="K440" s="282"/>
      <c r="L440" s="283"/>
      <c r="M440" s="282"/>
      <c r="N440" s="282"/>
      <c r="O440" s="282"/>
    </row>
    <row r="441" spans="5:15" ht="15.75" hidden="1" customHeight="1" x14ac:dyDescent="0.2">
      <c r="E441" s="282"/>
      <c r="F441" s="282"/>
      <c r="G441" s="282"/>
      <c r="H441" s="282"/>
      <c r="I441" s="282"/>
      <c r="J441" s="282"/>
      <c r="K441" s="282"/>
      <c r="L441" s="283"/>
      <c r="M441" s="282"/>
      <c r="N441" s="282"/>
      <c r="O441" s="282"/>
    </row>
    <row r="442" spans="5:15" ht="15.75" hidden="1" customHeight="1" x14ac:dyDescent="0.2">
      <c r="E442" s="282"/>
      <c r="F442" s="282"/>
      <c r="G442" s="282"/>
      <c r="H442" s="282"/>
      <c r="I442" s="282"/>
      <c r="J442" s="282"/>
      <c r="K442" s="282"/>
      <c r="L442" s="283"/>
      <c r="M442" s="282"/>
      <c r="N442" s="282"/>
      <c r="O442" s="282"/>
    </row>
    <row r="443" spans="5:15" ht="15.75" hidden="1" customHeight="1" x14ac:dyDescent="0.2">
      <c r="E443" s="282"/>
      <c r="F443" s="282"/>
      <c r="G443" s="282"/>
      <c r="H443" s="282"/>
      <c r="I443" s="282"/>
      <c r="J443" s="282"/>
      <c r="K443" s="282"/>
      <c r="L443" s="283"/>
      <c r="M443" s="282"/>
      <c r="N443" s="282"/>
      <c r="O443" s="282"/>
    </row>
    <row r="444" spans="5:15" ht="15.75" hidden="1" customHeight="1" x14ac:dyDescent="0.2">
      <c r="E444" s="282"/>
      <c r="F444" s="282"/>
      <c r="G444" s="282"/>
      <c r="H444" s="282"/>
      <c r="I444" s="282"/>
      <c r="J444" s="282"/>
      <c r="K444" s="282"/>
      <c r="L444" s="283"/>
      <c r="M444" s="282"/>
      <c r="N444" s="282"/>
      <c r="O444" s="282"/>
    </row>
    <row r="445" spans="5:15" ht="15.75" hidden="1" customHeight="1" x14ac:dyDescent="0.2">
      <c r="E445" s="282"/>
      <c r="F445" s="282"/>
      <c r="G445" s="282"/>
      <c r="H445" s="282"/>
      <c r="I445" s="282"/>
      <c r="J445" s="282"/>
      <c r="K445" s="282"/>
      <c r="L445" s="283"/>
      <c r="M445" s="282"/>
      <c r="N445" s="282"/>
      <c r="O445" s="282"/>
    </row>
    <row r="446" spans="5:15" ht="15.75" hidden="1" customHeight="1" x14ac:dyDescent="0.2">
      <c r="E446" s="282"/>
      <c r="F446" s="282"/>
      <c r="G446" s="282"/>
      <c r="H446" s="282"/>
      <c r="I446" s="282"/>
      <c r="J446" s="282"/>
      <c r="K446" s="282"/>
      <c r="L446" s="283"/>
      <c r="M446" s="282"/>
      <c r="N446" s="282"/>
      <c r="O446" s="282"/>
    </row>
    <row r="447" spans="5:15" ht="15.75" hidden="1" customHeight="1" x14ac:dyDescent="0.2">
      <c r="E447" s="282"/>
      <c r="F447" s="282"/>
      <c r="G447" s="282"/>
      <c r="H447" s="282"/>
      <c r="I447" s="282"/>
      <c r="J447" s="282"/>
      <c r="K447" s="282"/>
      <c r="L447" s="283"/>
      <c r="M447" s="282"/>
      <c r="N447" s="282"/>
      <c r="O447" s="282"/>
    </row>
    <row r="448" spans="5:15" ht="15.75" hidden="1" customHeight="1" x14ac:dyDescent="0.2">
      <c r="E448" s="282"/>
      <c r="F448" s="282"/>
      <c r="G448" s="282"/>
      <c r="H448" s="282"/>
      <c r="I448" s="282"/>
      <c r="J448" s="282"/>
      <c r="K448" s="282"/>
      <c r="L448" s="283"/>
      <c r="M448" s="282"/>
      <c r="N448" s="282"/>
      <c r="O448" s="282"/>
    </row>
    <row r="449" spans="5:15" ht="15.75" hidden="1" customHeight="1" x14ac:dyDescent="0.2">
      <c r="E449" s="282"/>
      <c r="F449" s="282"/>
      <c r="G449" s="282"/>
      <c r="H449" s="282"/>
      <c r="I449" s="282"/>
      <c r="J449" s="282"/>
      <c r="K449" s="282"/>
      <c r="L449" s="283"/>
      <c r="M449" s="282"/>
      <c r="N449" s="282"/>
      <c r="O449" s="282"/>
    </row>
    <row r="450" spans="5:15" ht="15.75" hidden="1" customHeight="1" x14ac:dyDescent="0.2">
      <c r="E450" s="282"/>
      <c r="F450" s="282"/>
      <c r="G450" s="282"/>
      <c r="H450" s="282"/>
      <c r="I450" s="282"/>
      <c r="J450" s="282"/>
      <c r="K450" s="282"/>
      <c r="L450" s="283"/>
      <c r="M450" s="282"/>
      <c r="N450" s="282"/>
      <c r="O450" s="282"/>
    </row>
    <row r="451" spans="5:15" ht="15.75" hidden="1" customHeight="1" x14ac:dyDescent="0.2">
      <c r="E451" s="282"/>
      <c r="F451" s="282"/>
      <c r="G451" s="282"/>
      <c r="H451" s="282"/>
      <c r="I451" s="282"/>
      <c r="J451" s="282"/>
      <c r="K451" s="282"/>
      <c r="L451" s="283"/>
      <c r="M451" s="282"/>
      <c r="N451" s="282"/>
      <c r="O451" s="282"/>
    </row>
    <row r="452" spans="5:15" ht="15.75" hidden="1" customHeight="1" x14ac:dyDescent="0.2">
      <c r="E452" s="282"/>
      <c r="F452" s="282"/>
      <c r="G452" s="282"/>
      <c r="H452" s="282"/>
      <c r="I452" s="282"/>
      <c r="J452" s="282"/>
      <c r="K452" s="282"/>
      <c r="L452" s="283"/>
      <c r="M452" s="282"/>
      <c r="N452" s="282"/>
      <c r="O452" s="282"/>
    </row>
    <row r="453" spans="5:15" ht="15.75" hidden="1" customHeight="1" x14ac:dyDescent="0.2">
      <c r="E453" s="282"/>
      <c r="F453" s="282"/>
      <c r="G453" s="282"/>
      <c r="H453" s="282"/>
      <c r="I453" s="282"/>
      <c r="J453" s="282"/>
      <c r="K453" s="282"/>
      <c r="L453" s="283"/>
      <c r="M453" s="282"/>
      <c r="N453" s="282"/>
      <c r="O453" s="282"/>
    </row>
    <row r="454" spans="5:15" ht="15.75" hidden="1" customHeight="1" x14ac:dyDescent="0.2">
      <c r="E454" s="282"/>
      <c r="F454" s="282"/>
      <c r="G454" s="282"/>
      <c r="H454" s="282"/>
      <c r="I454" s="282"/>
      <c r="J454" s="282"/>
      <c r="K454" s="282"/>
      <c r="L454" s="283"/>
      <c r="M454" s="282"/>
      <c r="N454" s="282"/>
      <c r="O454" s="282"/>
    </row>
    <row r="455" spans="5:15" ht="15.75" hidden="1" customHeight="1" x14ac:dyDescent="0.2">
      <c r="E455" s="282"/>
      <c r="F455" s="282"/>
      <c r="G455" s="282"/>
      <c r="H455" s="282"/>
      <c r="I455" s="282"/>
      <c r="J455" s="282"/>
      <c r="K455" s="282"/>
      <c r="L455" s="283"/>
      <c r="M455" s="282"/>
      <c r="N455" s="282"/>
      <c r="O455" s="282"/>
    </row>
    <row r="456" spans="5:15" ht="15.75" hidden="1" customHeight="1" x14ac:dyDescent="0.2">
      <c r="E456" s="282"/>
      <c r="F456" s="282"/>
      <c r="G456" s="282"/>
      <c r="H456" s="282"/>
      <c r="I456" s="282"/>
      <c r="J456" s="282"/>
      <c r="K456" s="282"/>
      <c r="L456" s="283"/>
      <c r="M456" s="282"/>
      <c r="N456" s="282"/>
      <c r="O456" s="282"/>
    </row>
    <row r="457" spans="5:15" ht="15.75" hidden="1" customHeight="1" x14ac:dyDescent="0.2">
      <c r="E457" s="282"/>
      <c r="F457" s="282"/>
      <c r="G457" s="282"/>
      <c r="H457" s="282"/>
      <c r="I457" s="282"/>
      <c r="J457" s="282"/>
      <c r="K457" s="282"/>
      <c r="L457" s="283"/>
      <c r="M457" s="282"/>
      <c r="N457" s="282"/>
      <c r="O457" s="282"/>
    </row>
    <row r="458" spans="5:15" ht="15.75" hidden="1" customHeight="1" x14ac:dyDescent="0.2">
      <c r="E458" s="282"/>
      <c r="F458" s="282"/>
      <c r="G458" s="282"/>
      <c r="H458" s="282"/>
      <c r="I458" s="282"/>
      <c r="J458" s="282"/>
      <c r="K458" s="282"/>
      <c r="L458" s="283"/>
      <c r="M458" s="282"/>
      <c r="N458" s="282"/>
      <c r="O458" s="282"/>
    </row>
    <row r="459" spans="5:15" ht="15.75" hidden="1" customHeight="1" x14ac:dyDescent="0.2">
      <c r="E459" s="282"/>
      <c r="F459" s="282"/>
      <c r="G459" s="282"/>
      <c r="H459" s="282"/>
      <c r="I459" s="282"/>
      <c r="J459" s="282"/>
      <c r="K459" s="282"/>
      <c r="L459" s="283"/>
      <c r="M459" s="282"/>
      <c r="N459" s="282"/>
      <c r="O459" s="282"/>
    </row>
    <row r="460" spans="5:15" ht="15.75" hidden="1" customHeight="1" x14ac:dyDescent="0.2">
      <c r="E460" s="282"/>
      <c r="F460" s="282"/>
      <c r="G460" s="282"/>
      <c r="H460" s="282"/>
      <c r="I460" s="282"/>
      <c r="J460" s="282"/>
      <c r="K460" s="282"/>
      <c r="L460" s="283"/>
      <c r="M460" s="282"/>
      <c r="N460" s="282"/>
      <c r="O460" s="282"/>
    </row>
    <row r="461" spans="5:15" ht="15.75" hidden="1" customHeight="1" x14ac:dyDescent="0.2">
      <c r="E461" s="282"/>
      <c r="F461" s="282"/>
      <c r="G461" s="282"/>
      <c r="H461" s="282"/>
      <c r="I461" s="282"/>
      <c r="J461" s="282"/>
      <c r="K461" s="282"/>
      <c r="L461" s="283"/>
      <c r="M461" s="282"/>
      <c r="N461" s="282"/>
      <c r="O461" s="282"/>
    </row>
    <row r="462" spans="5:15" ht="15.75" hidden="1" customHeight="1" x14ac:dyDescent="0.2">
      <c r="E462" s="282"/>
      <c r="F462" s="282"/>
      <c r="G462" s="282"/>
      <c r="H462" s="282"/>
      <c r="I462" s="282"/>
      <c r="J462" s="282"/>
      <c r="K462" s="282"/>
      <c r="L462" s="283"/>
      <c r="M462" s="282"/>
      <c r="N462" s="282"/>
      <c r="O462" s="282"/>
    </row>
    <row r="463" spans="5:15" ht="15.75" hidden="1" customHeight="1" x14ac:dyDescent="0.2">
      <c r="E463" s="282"/>
      <c r="F463" s="282"/>
      <c r="G463" s="282"/>
      <c r="H463" s="282"/>
      <c r="I463" s="282"/>
      <c r="J463" s="282"/>
      <c r="K463" s="282"/>
      <c r="L463" s="283"/>
      <c r="M463" s="282"/>
      <c r="N463" s="282"/>
      <c r="O463" s="282"/>
    </row>
    <row r="464" spans="5:15" ht="15.75" hidden="1" customHeight="1" x14ac:dyDescent="0.2">
      <c r="E464" s="282"/>
      <c r="F464" s="282"/>
      <c r="G464" s="282"/>
      <c r="H464" s="282"/>
      <c r="I464" s="282"/>
      <c r="J464" s="282"/>
      <c r="K464" s="282"/>
      <c r="L464" s="283"/>
      <c r="M464" s="282"/>
      <c r="N464" s="282"/>
      <c r="O464" s="282"/>
    </row>
    <row r="465" spans="5:15" ht="15.75" hidden="1" customHeight="1" x14ac:dyDescent="0.2">
      <c r="E465" s="282"/>
      <c r="F465" s="282"/>
      <c r="G465" s="282"/>
      <c r="H465" s="282"/>
      <c r="I465" s="282"/>
      <c r="J465" s="282"/>
      <c r="K465" s="282"/>
      <c r="L465" s="283"/>
      <c r="M465" s="282"/>
      <c r="N465" s="282"/>
      <c r="O465" s="282"/>
    </row>
    <row r="466" spans="5:15" ht="15.75" hidden="1" customHeight="1" x14ac:dyDescent="0.2">
      <c r="E466" s="282"/>
      <c r="F466" s="282"/>
      <c r="G466" s="282"/>
      <c r="H466" s="282"/>
      <c r="I466" s="282"/>
      <c r="J466" s="282"/>
      <c r="K466" s="282"/>
      <c r="L466" s="283"/>
      <c r="M466" s="282"/>
      <c r="N466" s="282"/>
      <c r="O466" s="282"/>
    </row>
    <row r="467" spans="5:15" ht="15.75" hidden="1" customHeight="1" x14ac:dyDescent="0.2">
      <c r="E467" s="282"/>
      <c r="F467" s="282"/>
      <c r="G467" s="282"/>
      <c r="H467" s="282"/>
      <c r="I467" s="282"/>
      <c r="J467" s="282"/>
      <c r="K467" s="282"/>
      <c r="L467" s="283"/>
      <c r="M467" s="282"/>
      <c r="N467" s="282"/>
      <c r="O467" s="282"/>
    </row>
    <row r="468" spans="5:15" ht="15.75" hidden="1" customHeight="1" x14ac:dyDescent="0.2">
      <c r="E468" s="282"/>
      <c r="F468" s="282"/>
      <c r="G468" s="282"/>
      <c r="H468" s="282"/>
      <c r="I468" s="282"/>
      <c r="J468" s="282"/>
      <c r="K468" s="282"/>
      <c r="L468" s="283"/>
      <c r="M468" s="282"/>
      <c r="N468" s="282"/>
      <c r="O468" s="282"/>
    </row>
    <row r="469" spans="5:15" ht="15.75" hidden="1" customHeight="1" x14ac:dyDescent="0.2">
      <c r="E469" s="282"/>
      <c r="F469" s="282"/>
      <c r="G469" s="282"/>
      <c r="H469" s="282"/>
      <c r="I469" s="282"/>
      <c r="J469" s="282"/>
      <c r="K469" s="282"/>
      <c r="L469" s="283"/>
      <c r="M469" s="282"/>
      <c r="N469" s="282"/>
      <c r="O469" s="282"/>
    </row>
    <row r="470" spans="5:15" ht="15.75" hidden="1" customHeight="1" x14ac:dyDescent="0.2">
      <c r="E470" s="282"/>
      <c r="F470" s="282"/>
      <c r="G470" s="282"/>
      <c r="H470" s="282"/>
      <c r="I470" s="282"/>
      <c r="J470" s="282"/>
      <c r="K470" s="282"/>
      <c r="L470" s="283"/>
      <c r="M470" s="282"/>
      <c r="N470" s="282"/>
      <c r="O470" s="282"/>
    </row>
    <row r="471" spans="5:15" ht="15.75" hidden="1" customHeight="1" x14ac:dyDescent="0.2">
      <c r="E471" s="282"/>
      <c r="F471" s="282"/>
      <c r="G471" s="282"/>
      <c r="H471" s="282"/>
      <c r="I471" s="282"/>
      <c r="J471" s="282"/>
      <c r="K471" s="282"/>
      <c r="L471" s="283"/>
      <c r="M471" s="282"/>
      <c r="N471" s="282"/>
      <c r="O471" s="282"/>
    </row>
    <row r="472" spans="5:15" ht="15.75" hidden="1" customHeight="1" x14ac:dyDescent="0.2">
      <c r="E472" s="282"/>
      <c r="F472" s="282"/>
      <c r="G472" s="282"/>
      <c r="H472" s="282"/>
      <c r="I472" s="282"/>
      <c r="J472" s="282"/>
      <c r="K472" s="282"/>
      <c r="L472" s="283"/>
      <c r="M472" s="282"/>
      <c r="N472" s="282"/>
      <c r="O472" s="282"/>
    </row>
    <row r="473" spans="5:15" ht="15.75" hidden="1" customHeight="1" x14ac:dyDescent="0.2">
      <c r="E473" s="282"/>
      <c r="F473" s="282"/>
      <c r="G473" s="282"/>
      <c r="H473" s="282"/>
      <c r="I473" s="282"/>
      <c r="J473" s="282"/>
      <c r="K473" s="282"/>
      <c r="L473" s="283"/>
      <c r="M473" s="282"/>
      <c r="N473" s="282"/>
      <c r="O473" s="282"/>
    </row>
    <row r="474" spans="5:15" ht="15.75" hidden="1" customHeight="1" x14ac:dyDescent="0.2">
      <c r="E474" s="282"/>
      <c r="F474" s="282"/>
      <c r="G474" s="282"/>
      <c r="H474" s="282"/>
      <c r="I474" s="282"/>
      <c r="J474" s="282"/>
      <c r="K474" s="282"/>
      <c r="L474" s="283"/>
      <c r="M474" s="282"/>
      <c r="N474" s="282"/>
      <c r="O474" s="282"/>
    </row>
    <row r="475" spans="5:15" ht="15.75" hidden="1" customHeight="1" x14ac:dyDescent="0.2">
      <c r="E475" s="282"/>
      <c r="F475" s="282"/>
      <c r="G475" s="282"/>
      <c r="H475" s="282"/>
      <c r="I475" s="282"/>
      <c r="J475" s="282"/>
      <c r="K475" s="282"/>
      <c r="L475" s="283"/>
      <c r="M475" s="282"/>
      <c r="N475" s="282"/>
      <c r="O475" s="282"/>
    </row>
    <row r="476" spans="5:15" ht="15.75" hidden="1" customHeight="1" x14ac:dyDescent="0.2">
      <c r="E476" s="282"/>
      <c r="F476" s="282"/>
      <c r="G476" s="282"/>
      <c r="H476" s="282"/>
      <c r="I476" s="282"/>
      <c r="J476" s="282"/>
      <c r="K476" s="282"/>
      <c r="L476" s="283"/>
      <c r="M476" s="282"/>
      <c r="N476" s="282"/>
      <c r="O476" s="282"/>
    </row>
    <row r="477" spans="5:15" ht="15.75" hidden="1" customHeight="1" x14ac:dyDescent="0.2">
      <c r="E477" s="282"/>
      <c r="F477" s="282"/>
      <c r="G477" s="282"/>
      <c r="H477" s="282"/>
      <c r="I477" s="282"/>
      <c r="J477" s="282"/>
      <c r="K477" s="282"/>
      <c r="L477" s="283"/>
      <c r="M477" s="282"/>
      <c r="N477" s="282"/>
      <c r="O477" s="282"/>
    </row>
    <row r="478" spans="5:15" ht="15.75" hidden="1" customHeight="1" x14ac:dyDescent="0.2">
      <c r="E478" s="282"/>
      <c r="F478" s="282"/>
      <c r="G478" s="282"/>
      <c r="H478" s="282"/>
      <c r="I478" s="282"/>
      <c r="J478" s="282"/>
      <c r="K478" s="282"/>
      <c r="L478" s="283"/>
      <c r="M478" s="282"/>
      <c r="N478" s="282"/>
      <c r="O478" s="282"/>
    </row>
    <row r="479" spans="5:15" ht="15.75" hidden="1" customHeight="1" x14ac:dyDescent="0.2">
      <c r="E479" s="282"/>
      <c r="F479" s="282"/>
      <c r="G479" s="282"/>
      <c r="H479" s="282"/>
      <c r="I479" s="282"/>
      <c r="J479" s="282"/>
      <c r="K479" s="282"/>
      <c r="L479" s="283"/>
      <c r="M479" s="282"/>
      <c r="N479" s="282"/>
      <c r="O479" s="282"/>
    </row>
    <row r="480" spans="5:15" ht="15.75" hidden="1" customHeight="1" x14ac:dyDescent="0.2">
      <c r="E480" s="282"/>
      <c r="F480" s="282"/>
      <c r="G480" s="282"/>
      <c r="H480" s="282"/>
      <c r="I480" s="282"/>
      <c r="J480" s="282"/>
      <c r="K480" s="282"/>
      <c r="L480" s="283"/>
      <c r="M480" s="282"/>
      <c r="N480" s="282"/>
      <c r="O480" s="282"/>
    </row>
    <row r="481" spans="5:15" ht="15.75" hidden="1" customHeight="1" x14ac:dyDescent="0.2">
      <c r="E481" s="282"/>
      <c r="F481" s="282"/>
      <c r="G481" s="282"/>
      <c r="H481" s="282"/>
      <c r="I481" s="282"/>
      <c r="J481" s="282"/>
      <c r="K481" s="282"/>
      <c r="L481" s="283"/>
      <c r="M481" s="282"/>
      <c r="N481" s="282"/>
      <c r="O481" s="282"/>
    </row>
    <row r="482" spans="5:15" ht="15.75" hidden="1" customHeight="1" x14ac:dyDescent="0.2">
      <c r="E482" s="282"/>
      <c r="F482" s="282"/>
      <c r="G482" s="282"/>
      <c r="H482" s="282"/>
      <c r="I482" s="282"/>
      <c r="J482" s="282"/>
      <c r="K482" s="282"/>
      <c r="L482" s="283"/>
      <c r="M482" s="282"/>
      <c r="N482" s="282"/>
      <c r="O482" s="282"/>
    </row>
    <row r="483" spans="5:15" ht="15.75" hidden="1" customHeight="1" x14ac:dyDescent="0.2">
      <c r="E483" s="282"/>
      <c r="F483" s="282"/>
      <c r="G483" s="282"/>
      <c r="H483" s="282"/>
      <c r="I483" s="282"/>
      <c r="J483" s="282"/>
      <c r="K483" s="282"/>
      <c r="L483" s="283"/>
      <c r="M483" s="282"/>
      <c r="N483" s="282"/>
      <c r="O483" s="282"/>
    </row>
    <row r="484" spans="5:15" ht="15.75" hidden="1" customHeight="1" x14ac:dyDescent="0.2">
      <c r="E484" s="282"/>
      <c r="F484" s="282"/>
      <c r="G484" s="282"/>
      <c r="H484" s="282"/>
      <c r="I484" s="282"/>
      <c r="J484" s="282"/>
      <c r="K484" s="282"/>
      <c r="L484" s="283"/>
      <c r="M484" s="282"/>
      <c r="N484" s="282"/>
      <c r="O484" s="282"/>
    </row>
    <row r="485" spans="5:15" ht="15.75" hidden="1" customHeight="1" x14ac:dyDescent="0.2">
      <c r="E485" s="282"/>
      <c r="F485" s="282"/>
      <c r="G485" s="282"/>
      <c r="H485" s="282"/>
      <c r="I485" s="282"/>
      <c r="J485" s="282"/>
      <c r="K485" s="282"/>
      <c r="L485" s="283"/>
      <c r="M485" s="282"/>
      <c r="N485" s="282"/>
      <c r="O485" s="282"/>
    </row>
    <row r="486" spans="5:15" ht="15.75" hidden="1" customHeight="1" x14ac:dyDescent="0.2">
      <c r="E486" s="282"/>
      <c r="F486" s="282"/>
      <c r="G486" s="282"/>
      <c r="H486" s="282"/>
      <c r="I486" s="282"/>
      <c r="J486" s="282"/>
      <c r="K486" s="282"/>
      <c r="L486" s="283"/>
      <c r="M486" s="282"/>
      <c r="N486" s="282"/>
      <c r="O486" s="282"/>
    </row>
    <row r="487" spans="5:15" ht="15.75" hidden="1" customHeight="1" x14ac:dyDescent="0.2">
      <c r="E487" s="282"/>
      <c r="F487" s="282"/>
      <c r="G487" s="282"/>
      <c r="H487" s="282"/>
      <c r="I487" s="282"/>
      <c r="J487" s="282"/>
      <c r="K487" s="282"/>
      <c r="L487" s="283"/>
      <c r="M487" s="282"/>
      <c r="N487" s="282"/>
      <c r="O487" s="282"/>
    </row>
    <row r="488" spans="5:15" ht="15.75" hidden="1" customHeight="1" x14ac:dyDescent="0.2">
      <c r="E488" s="282"/>
      <c r="F488" s="282"/>
      <c r="G488" s="282"/>
      <c r="H488" s="282"/>
      <c r="I488" s="282"/>
      <c r="J488" s="282"/>
      <c r="K488" s="282"/>
      <c r="L488" s="283"/>
      <c r="M488" s="282"/>
      <c r="N488" s="282"/>
      <c r="O488" s="282"/>
    </row>
    <row r="489" spans="5:15" ht="15.75" hidden="1" customHeight="1" x14ac:dyDescent="0.2">
      <c r="E489" s="282"/>
      <c r="F489" s="282"/>
      <c r="G489" s="282"/>
      <c r="H489" s="282"/>
      <c r="I489" s="282"/>
      <c r="J489" s="282"/>
      <c r="K489" s="282"/>
      <c r="L489" s="283"/>
      <c r="M489" s="282"/>
      <c r="N489" s="282"/>
      <c r="O489" s="282"/>
    </row>
    <row r="490" spans="5:15" ht="15.75" hidden="1" customHeight="1" x14ac:dyDescent="0.2">
      <c r="E490" s="282"/>
      <c r="F490" s="282"/>
      <c r="G490" s="282"/>
      <c r="H490" s="282"/>
      <c r="I490" s="282"/>
      <c r="J490" s="282"/>
      <c r="K490" s="282"/>
      <c r="L490" s="283"/>
      <c r="M490" s="282"/>
      <c r="N490" s="282"/>
      <c r="O490" s="282"/>
    </row>
    <row r="491" spans="5:15" ht="15.75" hidden="1" customHeight="1" x14ac:dyDescent="0.2">
      <c r="E491" s="282"/>
      <c r="F491" s="282"/>
      <c r="G491" s="282"/>
      <c r="H491" s="282"/>
      <c r="I491" s="282"/>
      <c r="J491" s="282"/>
      <c r="K491" s="282"/>
      <c r="L491" s="283"/>
      <c r="M491" s="282"/>
      <c r="N491" s="282"/>
      <c r="O491" s="282"/>
    </row>
    <row r="492" spans="5:15" ht="15.75" hidden="1" customHeight="1" x14ac:dyDescent="0.2">
      <c r="E492" s="282"/>
      <c r="F492" s="282"/>
      <c r="G492" s="282"/>
      <c r="H492" s="282"/>
      <c r="I492" s="282"/>
      <c r="J492" s="282"/>
      <c r="K492" s="282"/>
      <c r="L492" s="283"/>
      <c r="M492" s="282"/>
      <c r="N492" s="282"/>
      <c r="O492" s="282"/>
    </row>
    <row r="493" spans="5:15" ht="15.75" hidden="1" customHeight="1" x14ac:dyDescent="0.2">
      <c r="E493" s="282"/>
      <c r="F493" s="282"/>
      <c r="G493" s="282"/>
      <c r="H493" s="282"/>
      <c r="I493" s="282"/>
      <c r="J493" s="282"/>
      <c r="K493" s="282"/>
      <c r="L493" s="283"/>
      <c r="M493" s="282"/>
      <c r="N493" s="282"/>
      <c r="O493" s="282"/>
    </row>
    <row r="494" spans="5:15" ht="15.75" hidden="1" customHeight="1" x14ac:dyDescent="0.2">
      <c r="E494" s="282"/>
      <c r="F494" s="282"/>
      <c r="G494" s="282"/>
      <c r="H494" s="282"/>
      <c r="I494" s="282"/>
      <c r="J494" s="282"/>
      <c r="K494" s="282"/>
      <c r="L494" s="283"/>
      <c r="M494" s="282"/>
      <c r="N494" s="282"/>
      <c r="O494" s="282"/>
    </row>
    <row r="495" spans="5:15" ht="15.75" hidden="1" customHeight="1" x14ac:dyDescent="0.2">
      <c r="E495" s="282"/>
      <c r="F495" s="282"/>
      <c r="G495" s="282"/>
      <c r="H495" s="282"/>
      <c r="I495" s="282"/>
      <c r="J495" s="282"/>
      <c r="K495" s="282"/>
      <c r="L495" s="283"/>
      <c r="M495" s="282"/>
      <c r="N495" s="282"/>
      <c r="O495" s="282"/>
    </row>
    <row r="496" spans="5:15" ht="15.75" hidden="1" customHeight="1" x14ac:dyDescent="0.2">
      <c r="E496" s="282"/>
      <c r="F496" s="282"/>
      <c r="G496" s="282"/>
      <c r="H496" s="282"/>
      <c r="I496" s="282"/>
      <c r="J496" s="282"/>
      <c r="K496" s="282"/>
      <c r="L496" s="283"/>
      <c r="M496" s="282"/>
      <c r="N496" s="282"/>
      <c r="O496" s="282"/>
    </row>
    <row r="497" spans="5:15" ht="15.75" hidden="1" customHeight="1" x14ac:dyDescent="0.2">
      <c r="E497" s="282"/>
      <c r="F497" s="282"/>
      <c r="G497" s="282"/>
      <c r="H497" s="282"/>
      <c r="I497" s="282"/>
      <c r="J497" s="282"/>
      <c r="K497" s="282"/>
      <c r="L497" s="283"/>
      <c r="M497" s="282"/>
      <c r="N497" s="282"/>
      <c r="O497" s="282"/>
    </row>
    <row r="498" spans="5:15" ht="15.75" hidden="1" customHeight="1" x14ac:dyDescent="0.2">
      <c r="E498" s="282"/>
      <c r="F498" s="282"/>
      <c r="G498" s="282"/>
      <c r="H498" s="282"/>
      <c r="I498" s="282"/>
      <c r="J498" s="282"/>
      <c r="K498" s="282"/>
      <c r="L498" s="283"/>
      <c r="M498" s="282"/>
      <c r="N498" s="282"/>
      <c r="O498" s="282"/>
    </row>
    <row r="499" spans="5:15" ht="15.75" hidden="1" customHeight="1" x14ac:dyDescent="0.2">
      <c r="E499" s="282"/>
      <c r="F499" s="282"/>
      <c r="G499" s="282"/>
      <c r="H499" s="282"/>
      <c r="I499" s="282"/>
      <c r="J499" s="282"/>
      <c r="K499" s="282"/>
      <c r="L499" s="283"/>
      <c r="M499" s="282"/>
      <c r="N499" s="282"/>
      <c r="O499" s="282"/>
    </row>
    <row r="500" spans="5:15" ht="15.75" hidden="1" customHeight="1" x14ac:dyDescent="0.2">
      <c r="E500" s="282"/>
      <c r="F500" s="282"/>
      <c r="G500" s="282"/>
      <c r="H500" s="282"/>
      <c r="I500" s="282"/>
      <c r="J500" s="282"/>
      <c r="K500" s="282"/>
      <c r="L500" s="283"/>
      <c r="M500" s="282"/>
      <c r="N500" s="282"/>
      <c r="O500" s="282"/>
    </row>
    <row r="501" spans="5:15" ht="15.75" hidden="1" customHeight="1" x14ac:dyDescent="0.2">
      <c r="E501" s="282"/>
      <c r="F501" s="282"/>
      <c r="G501" s="282"/>
      <c r="H501" s="282"/>
      <c r="I501" s="282"/>
      <c r="J501" s="282"/>
      <c r="K501" s="282"/>
      <c r="L501" s="283"/>
      <c r="M501" s="282"/>
      <c r="N501" s="282"/>
      <c r="O501" s="282"/>
    </row>
    <row r="502" spans="5:15" ht="15.75" hidden="1" customHeight="1" x14ac:dyDescent="0.2">
      <c r="E502" s="282"/>
      <c r="F502" s="282"/>
      <c r="G502" s="282"/>
      <c r="H502" s="282"/>
      <c r="I502" s="282"/>
      <c r="J502" s="282"/>
      <c r="K502" s="282"/>
      <c r="L502" s="283"/>
      <c r="M502" s="282"/>
      <c r="N502" s="282"/>
      <c r="O502" s="282"/>
    </row>
    <row r="503" spans="5:15" ht="15.75" hidden="1" customHeight="1" x14ac:dyDescent="0.2">
      <c r="E503" s="282"/>
      <c r="F503" s="282"/>
      <c r="G503" s="282"/>
      <c r="H503" s="282"/>
      <c r="I503" s="282"/>
      <c r="J503" s="282"/>
      <c r="K503" s="282"/>
      <c r="L503" s="283"/>
      <c r="M503" s="282"/>
      <c r="N503" s="282"/>
      <c r="O503" s="282"/>
    </row>
    <row r="504" spans="5:15" ht="15.75" hidden="1" customHeight="1" x14ac:dyDescent="0.2">
      <c r="E504" s="282"/>
      <c r="F504" s="282"/>
      <c r="G504" s="282"/>
      <c r="H504" s="282"/>
      <c r="I504" s="282"/>
      <c r="J504" s="282"/>
      <c r="K504" s="282"/>
      <c r="L504" s="283"/>
      <c r="M504" s="282"/>
      <c r="N504" s="282"/>
      <c r="O504" s="282"/>
    </row>
    <row r="505" spans="5:15" ht="15.75" hidden="1" customHeight="1" x14ac:dyDescent="0.2">
      <c r="E505" s="282"/>
      <c r="F505" s="282"/>
      <c r="G505" s="282"/>
      <c r="H505" s="282"/>
      <c r="I505" s="282"/>
      <c r="J505" s="282"/>
      <c r="K505" s="282"/>
      <c r="L505" s="283"/>
      <c r="M505" s="282"/>
      <c r="N505" s="282"/>
      <c r="O505" s="282"/>
    </row>
    <row r="506" spans="5:15" ht="15.75" hidden="1" customHeight="1" x14ac:dyDescent="0.2">
      <c r="E506" s="282"/>
      <c r="F506" s="282"/>
      <c r="G506" s="282"/>
      <c r="H506" s="282"/>
      <c r="I506" s="282"/>
      <c r="J506" s="282"/>
      <c r="K506" s="282"/>
      <c r="L506" s="283"/>
      <c r="M506" s="282"/>
      <c r="N506" s="282"/>
      <c r="O506" s="282"/>
    </row>
    <row r="507" spans="5:15" ht="15.75" hidden="1" customHeight="1" x14ac:dyDescent="0.2">
      <c r="E507" s="282"/>
      <c r="F507" s="282"/>
      <c r="G507" s="282"/>
      <c r="H507" s="282"/>
      <c r="I507" s="282"/>
      <c r="J507" s="282"/>
      <c r="K507" s="282"/>
      <c r="L507" s="283"/>
      <c r="M507" s="282"/>
      <c r="N507" s="282"/>
      <c r="O507" s="282"/>
    </row>
    <row r="508" spans="5:15" ht="15.75" hidden="1" customHeight="1" x14ac:dyDescent="0.2">
      <c r="E508" s="282"/>
      <c r="F508" s="282"/>
      <c r="G508" s="282"/>
      <c r="H508" s="282"/>
      <c r="I508" s="282"/>
      <c r="J508" s="282"/>
      <c r="K508" s="282"/>
      <c r="L508" s="283"/>
      <c r="M508" s="282"/>
      <c r="N508" s="282"/>
      <c r="O508" s="282"/>
    </row>
    <row r="509" spans="5:15" ht="15.75" hidden="1" customHeight="1" x14ac:dyDescent="0.2">
      <c r="E509" s="282"/>
      <c r="F509" s="282"/>
      <c r="G509" s="282"/>
      <c r="H509" s="282"/>
      <c r="I509" s="282"/>
      <c r="J509" s="282"/>
      <c r="K509" s="282"/>
      <c r="L509" s="283"/>
      <c r="M509" s="282"/>
      <c r="N509" s="282"/>
      <c r="O509" s="282"/>
    </row>
    <row r="510" spans="5:15" ht="15.75" hidden="1" customHeight="1" x14ac:dyDescent="0.2">
      <c r="E510" s="282"/>
      <c r="F510" s="282"/>
      <c r="G510" s="282"/>
      <c r="H510" s="282"/>
      <c r="I510" s="282"/>
      <c r="J510" s="282"/>
      <c r="K510" s="282"/>
      <c r="L510" s="283"/>
      <c r="M510" s="282"/>
      <c r="N510" s="282"/>
      <c r="O510" s="282"/>
    </row>
    <row r="511" spans="5:15" ht="15.75" hidden="1" customHeight="1" x14ac:dyDescent="0.2">
      <c r="E511" s="282"/>
      <c r="F511" s="282"/>
      <c r="G511" s="282"/>
      <c r="H511" s="282"/>
      <c r="I511" s="282"/>
      <c r="J511" s="282"/>
      <c r="K511" s="282"/>
      <c r="L511" s="283"/>
      <c r="M511" s="282"/>
      <c r="N511" s="282"/>
      <c r="O511" s="282"/>
    </row>
    <row r="512" spans="5:15" ht="15.75" hidden="1" customHeight="1" x14ac:dyDescent="0.2">
      <c r="E512" s="282"/>
      <c r="F512" s="282"/>
      <c r="G512" s="282"/>
      <c r="H512" s="282"/>
      <c r="I512" s="282"/>
      <c r="J512" s="282"/>
      <c r="K512" s="282"/>
      <c r="L512" s="283"/>
      <c r="M512" s="282"/>
      <c r="N512" s="282"/>
      <c r="O512" s="282"/>
    </row>
    <row r="513" spans="5:15" ht="15.75" hidden="1" customHeight="1" x14ac:dyDescent="0.2">
      <c r="E513" s="282"/>
      <c r="F513" s="282"/>
      <c r="G513" s="282"/>
      <c r="H513" s="282"/>
      <c r="I513" s="282"/>
      <c r="J513" s="282"/>
      <c r="K513" s="282"/>
      <c r="L513" s="283"/>
      <c r="M513" s="282"/>
      <c r="N513" s="282"/>
      <c r="O513" s="282"/>
    </row>
    <row r="514" spans="5:15" ht="15.75" hidden="1" customHeight="1" x14ac:dyDescent="0.2">
      <c r="E514" s="282"/>
      <c r="F514" s="282"/>
      <c r="G514" s="282"/>
      <c r="H514" s="282"/>
      <c r="I514" s="282"/>
      <c r="J514" s="282"/>
      <c r="K514" s="282"/>
      <c r="L514" s="283"/>
      <c r="M514" s="282"/>
      <c r="N514" s="282"/>
      <c r="O514" s="282"/>
    </row>
    <row r="515" spans="5:15" ht="15.75" hidden="1" customHeight="1" x14ac:dyDescent="0.2">
      <c r="E515" s="282"/>
      <c r="F515" s="282"/>
      <c r="G515" s="282"/>
      <c r="H515" s="282"/>
      <c r="I515" s="282"/>
      <c r="J515" s="282"/>
      <c r="K515" s="282"/>
      <c r="L515" s="283"/>
      <c r="M515" s="282"/>
      <c r="N515" s="282"/>
      <c r="O515" s="282"/>
    </row>
    <row r="516" spans="5:15" ht="15.75" hidden="1" customHeight="1" x14ac:dyDescent="0.2">
      <c r="E516" s="282"/>
      <c r="F516" s="282"/>
      <c r="G516" s="282"/>
      <c r="H516" s="282"/>
      <c r="I516" s="282"/>
      <c r="J516" s="282"/>
      <c r="K516" s="282"/>
      <c r="L516" s="283"/>
      <c r="M516" s="282"/>
      <c r="N516" s="282"/>
      <c r="O516" s="282"/>
    </row>
    <row r="517" spans="5:15" ht="15.75" hidden="1" customHeight="1" x14ac:dyDescent="0.2">
      <c r="E517" s="282"/>
      <c r="F517" s="282"/>
      <c r="G517" s="282"/>
      <c r="H517" s="282"/>
      <c r="I517" s="282"/>
      <c r="J517" s="282"/>
      <c r="K517" s="282"/>
      <c r="L517" s="283"/>
      <c r="M517" s="282"/>
      <c r="N517" s="282"/>
      <c r="O517" s="282"/>
    </row>
    <row r="518" spans="5:15" ht="15.75" hidden="1" customHeight="1" x14ac:dyDescent="0.2">
      <c r="E518" s="282"/>
      <c r="F518" s="282"/>
      <c r="G518" s="282"/>
      <c r="H518" s="282"/>
      <c r="I518" s="282"/>
      <c r="J518" s="282"/>
      <c r="K518" s="282"/>
      <c r="L518" s="283"/>
      <c r="M518" s="282"/>
      <c r="N518" s="282"/>
      <c r="O518" s="282"/>
    </row>
    <row r="519" spans="5:15" ht="15.75" hidden="1" customHeight="1" x14ac:dyDescent="0.2">
      <c r="E519" s="282"/>
      <c r="F519" s="282"/>
      <c r="G519" s="282"/>
      <c r="H519" s="282"/>
      <c r="I519" s="282"/>
      <c r="J519" s="282"/>
      <c r="K519" s="282"/>
      <c r="L519" s="283"/>
      <c r="M519" s="282"/>
      <c r="N519" s="282"/>
      <c r="O519" s="282"/>
    </row>
    <row r="520" spans="5:15" ht="15.75" hidden="1" customHeight="1" x14ac:dyDescent="0.2">
      <c r="E520" s="282"/>
      <c r="F520" s="282"/>
      <c r="G520" s="282"/>
      <c r="H520" s="282"/>
      <c r="I520" s="282"/>
      <c r="J520" s="282"/>
      <c r="K520" s="282"/>
      <c r="L520" s="283"/>
      <c r="M520" s="282"/>
      <c r="N520" s="282"/>
      <c r="O520" s="282"/>
    </row>
    <row r="521" spans="5:15" ht="15.75" hidden="1" customHeight="1" x14ac:dyDescent="0.2">
      <c r="E521" s="282"/>
      <c r="F521" s="282"/>
      <c r="G521" s="282"/>
      <c r="H521" s="282"/>
      <c r="I521" s="282"/>
      <c r="J521" s="282"/>
      <c r="K521" s="282"/>
      <c r="L521" s="283"/>
      <c r="M521" s="282"/>
      <c r="N521" s="282"/>
      <c r="O521" s="282"/>
    </row>
    <row r="522" spans="5:15" ht="15.75" hidden="1" customHeight="1" x14ac:dyDescent="0.2">
      <c r="E522" s="282"/>
      <c r="F522" s="282"/>
      <c r="G522" s="282"/>
      <c r="H522" s="282"/>
      <c r="I522" s="282"/>
      <c r="J522" s="282"/>
      <c r="K522" s="282"/>
      <c r="L522" s="283"/>
      <c r="M522" s="282"/>
      <c r="N522" s="282"/>
      <c r="O522" s="282"/>
    </row>
    <row r="523" spans="5:15" ht="15.75" hidden="1" customHeight="1" x14ac:dyDescent="0.2">
      <c r="E523" s="282"/>
      <c r="F523" s="282"/>
      <c r="G523" s="282"/>
      <c r="H523" s="282"/>
      <c r="I523" s="282"/>
      <c r="J523" s="282"/>
      <c r="K523" s="282"/>
      <c r="L523" s="283"/>
      <c r="M523" s="282"/>
      <c r="N523" s="282"/>
      <c r="O523" s="282"/>
    </row>
    <row r="524" spans="5:15" ht="15.75" hidden="1" customHeight="1" x14ac:dyDescent="0.2">
      <c r="E524" s="282"/>
      <c r="F524" s="282"/>
      <c r="G524" s="282"/>
      <c r="H524" s="282"/>
      <c r="I524" s="282"/>
      <c r="J524" s="282"/>
      <c r="K524" s="282"/>
      <c r="L524" s="283"/>
      <c r="M524" s="282"/>
      <c r="N524" s="282"/>
      <c r="O524" s="282"/>
    </row>
    <row r="525" spans="5:15" ht="15.75" hidden="1" customHeight="1" x14ac:dyDescent="0.2">
      <c r="E525" s="282"/>
      <c r="F525" s="282"/>
      <c r="G525" s="282"/>
      <c r="H525" s="282"/>
      <c r="I525" s="282"/>
      <c r="J525" s="282"/>
      <c r="K525" s="282"/>
      <c r="L525" s="283"/>
      <c r="M525" s="282"/>
      <c r="N525" s="282"/>
      <c r="O525" s="282"/>
    </row>
    <row r="526" spans="5:15" ht="15.75" hidden="1" customHeight="1" x14ac:dyDescent="0.2">
      <c r="E526" s="282"/>
      <c r="F526" s="282"/>
      <c r="G526" s="282"/>
      <c r="H526" s="282"/>
      <c r="I526" s="282"/>
      <c r="J526" s="282"/>
      <c r="K526" s="282"/>
      <c r="L526" s="283"/>
      <c r="M526" s="282"/>
      <c r="N526" s="282"/>
      <c r="O526" s="282"/>
    </row>
    <row r="527" spans="5:15" ht="15.75" hidden="1" customHeight="1" x14ac:dyDescent="0.2">
      <c r="E527" s="282"/>
      <c r="F527" s="282"/>
      <c r="G527" s="282"/>
      <c r="H527" s="282"/>
      <c r="I527" s="282"/>
      <c r="J527" s="282"/>
      <c r="K527" s="282"/>
      <c r="L527" s="283"/>
      <c r="M527" s="282"/>
      <c r="N527" s="282"/>
      <c r="O527" s="282"/>
    </row>
    <row r="528" spans="5:15" ht="15.75" hidden="1" customHeight="1" x14ac:dyDescent="0.2">
      <c r="E528" s="282"/>
      <c r="F528" s="282"/>
      <c r="G528" s="282"/>
      <c r="H528" s="282"/>
      <c r="I528" s="282"/>
      <c r="J528" s="282"/>
      <c r="K528" s="282"/>
      <c r="L528" s="283"/>
      <c r="M528" s="282"/>
      <c r="N528" s="282"/>
      <c r="O528" s="282"/>
    </row>
    <row r="529" spans="5:15" ht="15.75" hidden="1" customHeight="1" x14ac:dyDescent="0.2">
      <c r="E529" s="282"/>
      <c r="F529" s="282"/>
      <c r="G529" s="282"/>
      <c r="H529" s="282"/>
      <c r="I529" s="282"/>
      <c r="J529" s="282"/>
      <c r="K529" s="282"/>
      <c r="L529" s="283"/>
      <c r="M529" s="282"/>
      <c r="N529" s="282"/>
      <c r="O529" s="282"/>
    </row>
    <row r="530" spans="5:15" ht="15.75" hidden="1" customHeight="1" x14ac:dyDescent="0.2">
      <c r="E530" s="282"/>
      <c r="F530" s="282"/>
      <c r="G530" s="282"/>
      <c r="H530" s="282"/>
      <c r="I530" s="282"/>
      <c r="J530" s="282"/>
      <c r="K530" s="282"/>
      <c r="L530" s="283"/>
      <c r="M530" s="282"/>
      <c r="N530" s="282"/>
      <c r="O530" s="282"/>
    </row>
    <row r="531" spans="5:15" ht="15.75" hidden="1" customHeight="1" x14ac:dyDescent="0.2">
      <c r="E531" s="282"/>
      <c r="F531" s="282"/>
      <c r="G531" s="282"/>
      <c r="H531" s="282"/>
      <c r="I531" s="282"/>
      <c r="J531" s="282"/>
      <c r="K531" s="282"/>
      <c r="L531" s="283"/>
      <c r="M531" s="282"/>
      <c r="N531" s="282"/>
      <c r="O531" s="282"/>
    </row>
    <row r="532" spans="5:15" ht="15.75" hidden="1" customHeight="1" x14ac:dyDescent="0.2">
      <c r="E532" s="282"/>
      <c r="F532" s="282"/>
      <c r="G532" s="282"/>
      <c r="H532" s="282"/>
      <c r="I532" s="282"/>
      <c r="J532" s="282"/>
      <c r="K532" s="282"/>
      <c r="L532" s="283"/>
      <c r="M532" s="282"/>
      <c r="N532" s="282"/>
      <c r="O532" s="282"/>
    </row>
    <row r="533" spans="5:15" ht="15.75" hidden="1" customHeight="1" x14ac:dyDescent="0.2">
      <c r="E533" s="282"/>
      <c r="F533" s="282"/>
      <c r="G533" s="282"/>
      <c r="H533" s="282"/>
      <c r="I533" s="282"/>
      <c r="J533" s="282"/>
      <c r="K533" s="282"/>
      <c r="L533" s="283"/>
      <c r="M533" s="282"/>
      <c r="N533" s="282"/>
      <c r="O533" s="282"/>
    </row>
    <row r="534" spans="5:15" ht="15.75" hidden="1" customHeight="1" x14ac:dyDescent="0.2">
      <c r="E534" s="282"/>
      <c r="F534" s="282"/>
      <c r="G534" s="282"/>
      <c r="H534" s="282"/>
      <c r="I534" s="282"/>
      <c r="J534" s="282"/>
      <c r="K534" s="282"/>
      <c r="L534" s="283"/>
      <c r="M534" s="282"/>
      <c r="N534" s="282"/>
      <c r="O534" s="282"/>
    </row>
    <row r="535" spans="5:15" ht="15.75" hidden="1" customHeight="1" x14ac:dyDescent="0.2">
      <c r="E535" s="282"/>
      <c r="F535" s="282"/>
      <c r="G535" s="282"/>
      <c r="H535" s="282"/>
      <c r="I535" s="282"/>
      <c r="J535" s="282"/>
      <c r="K535" s="282"/>
      <c r="L535" s="283"/>
      <c r="M535" s="282"/>
      <c r="N535" s="282"/>
      <c r="O535" s="282"/>
    </row>
    <row r="536" spans="5:15" ht="15.75" hidden="1" customHeight="1" x14ac:dyDescent="0.2">
      <c r="E536" s="282"/>
      <c r="F536" s="282"/>
      <c r="G536" s="282"/>
      <c r="H536" s="282"/>
      <c r="I536" s="282"/>
      <c r="J536" s="282"/>
      <c r="K536" s="282"/>
      <c r="L536" s="283"/>
      <c r="M536" s="282"/>
      <c r="N536" s="282"/>
      <c r="O536" s="282"/>
    </row>
    <row r="537" spans="5:15" ht="15.75" hidden="1" customHeight="1" x14ac:dyDescent="0.2">
      <c r="E537" s="282"/>
      <c r="F537" s="282"/>
      <c r="G537" s="282"/>
      <c r="H537" s="282"/>
      <c r="I537" s="282"/>
      <c r="J537" s="282"/>
      <c r="K537" s="282"/>
      <c r="L537" s="283"/>
      <c r="M537" s="282"/>
      <c r="N537" s="282"/>
      <c r="O537" s="282"/>
    </row>
    <row r="538" spans="5:15" ht="15.75" hidden="1" customHeight="1" x14ac:dyDescent="0.2">
      <c r="E538" s="282"/>
      <c r="F538" s="282"/>
      <c r="G538" s="282"/>
      <c r="H538" s="282"/>
      <c r="I538" s="282"/>
      <c r="J538" s="282"/>
      <c r="K538" s="282"/>
      <c r="L538" s="283"/>
      <c r="M538" s="282"/>
      <c r="N538" s="282"/>
      <c r="O538" s="282"/>
    </row>
    <row r="539" spans="5:15" ht="15.75" hidden="1" customHeight="1" x14ac:dyDescent="0.2">
      <c r="E539" s="282"/>
      <c r="F539" s="282"/>
      <c r="G539" s="282"/>
      <c r="H539" s="282"/>
      <c r="I539" s="282"/>
      <c r="J539" s="282"/>
      <c r="K539" s="282"/>
      <c r="L539" s="283"/>
      <c r="M539" s="282"/>
      <c r="N539" s="282"/>
      <c r="O539" s="282"/>
    </row>
    <row r="540" spans="5:15" ht="15.75" hidden="1" customHeight="1" x14ac:dyDescent="0.2">
      <c r="E540" s="282"/>
      <c r="F540" s="282"/>
      <c r="G540" s="282"/>
      <c r="H540" s="282"/>
      <c r="I540" s="282"/>
      <c r="J540" s="282"/>
      <c r="K540" s="282"/>
      <c r="L540" s="283"/>
      <c r="M540" s="282"/>
      <c r="N540" s="282"/>
      <c r="O540" s="282"/>
    </row>
    <row r="541" spans="5:15" ht="15.75" hidden="1" customHeight="1" x14ac:dyDescent="0.2">
      <c r="E541" s="282"/>
      <c r="F541" s="282"/>
      <c r="G541" s="282"/>
      <c r="H541" s="282"/>
      <c r="I541" s="282"/>
      <c r="J541" s="282"/>
      <c r="K541" s="282"/>
      <c r="L541" s="283"/>
      <c r="M541" s="282"/>
      <c r="N541" s="282"/>
      <c r="O541" s="282"/>
    </row>
    <row r="542" spans="5:15" ht="15.75" hidden="1" customHeight="1" x14ac:dyDescent="0.2">
      <c r="E542" s="282"/>
      <c r="F542" s="282"/>
      <c r="G542" s="282"/>
      <c r="H542" s="282"/>
      <c r="I542" s="282"/>
      <c r="J542" s="282"/>
      <c r="K542" s="282"/>
      <c r="L542" s="283"/>
      <c r="M542" s="282"/>
      <c r="N542" s="282"/>
      <c r="O542" s="282"/>
    </row>
    <row r="543" spans="5:15" ht="15.75" hidden="1" customHeight="1" x14ac:dyDescent="0.2">
      <c r="E543" s="282"/>
      <c r="F543" s="282"/>
      <c r="G543" s="282"/>
      <c r="H543" s="282"/>
      <c r="I543" s="282"/>
      <c r="J543" s="282"/>
      <c r="K543" s="282"/>
      <c r="L543" s="283"/>
      <c r="M543" s="282"/>
      <c r="N543" s="282"/>
      <c r="O543" s="282"/>
    </row>
    <row r="544" spans="5:15" ht="15.75" hidden="1" customHeight="1" x14ac:dyDescent="0.2">
      <c r="E544" s="282"/>
      <c r="F544" s="282"/>
      <c r="G544" s="282"/>
      <c r="H544" s="282"/>
      <c r="I544" s="282"/>
      <c r="J544" s="282"/>
      <c r="K544" s="282"/>
      <c r="L544" s="283"/>
      <c r="M544" s="282"/>
      <c r="N544" s="282"/>
      <c r="O544" s="282"/>
    </row>
    <row r="545" spans="5:15" ht="15.75" hidden="1" customHeight="1" x14ac:dyDescent="0.2">
      <c r="E545" s="282"/>
      <c r="F545" s="282"/>
      <c r="G545" s="282"/>
      <c r="H545" s="282"/>
      <c r="I545" s="282"/>
      <c r="J545" s="282"/>
      <c r="K545" s="282"/>
      <c r="L545" s="283"/>
      <c r="M545" s="282"/>
      <c r="N545" s="282"/>
      <c r="O545" s="282"/>
    </row>
    <row r="546" spans="5:15" ht="15.75" hidden="1" customHeight="1" x14ac:dyDescent="0.2">
      <c r="E546" s="282"/>
      <c r="F546" s="282"/>
      <c r="G546" s="282"/>
      <c r="H546" s="282"/>
      <c r="I546" s="282"/>
      <c r="J546" s="282"/>
      <c r="K546" s="282"/>
      <c r="L546" s="283"/>
      <c r="M546" s="282"/>
      <c r="N546" s="282"/>
      <c r="O546" s="282"/>
    </row>
    <row r="547" spans="5:15" ht="15.75" hidden="1" customHeight="1" x14ac:dyDescent="0.2">
      <c r="E547" s="282"/>
      <c r="F547" s="282"/>
      <c r="G547" s="282"/>
      <c r="H547" s="282"/>
      <c r="I547" s="282"/>
      <c r="J547" s="282"/>
      <c r="K547" s="282"/>
      <c r="L547" s="283"/>
      <c r="M547" s="282"/>
      <c r="N547" s="282"/>
      <c r="O547" s="282"/>
    </row>
    <row r="548" spans="5:15" ht="15.75" hidden="1" customHeight="1" x14ac:dyDescent="0.2">
      <c r="E548" s="282"/>
      <c r="F548" s="282"/>
      <c r="G548" s="282"/>
      <c r="H548" s="282"/>
      <c r="I548" s="282"/>
      <c r="J548" s="282"/>
      <c r="K548" s="282"/>
      <c r="L548" s="283"/>
      <c r="M548" s="282"/>
      <c r="N548" s="282"/>
      <c r="O548" s="282"/>
    </row>
    <row r="549" spans="5:15" ht="15.75" hidden="1" customHeight="1" x14ac:dyDescent="0.2">
      <c r="E549" s="282"/>
      <c r="F549" s="282"/>
      <c r="G549" s="282"/>
      <c r="H549" s="282"/>
      <c r="I549" s="282"/>
      <c r="J549" s="282"/>
      <c r="K549" s="282"/>
      <c r="L549" s="283"/>
      <c r="M549" s="282"/>
      <c r="N549" s="282"/>
      <c r="O549" s="282"/>
    </row>
    <row r="550" spans="5:15" ht="15.75" hidden="1" customHeight="1" x14ac:dyDescent="0.2">
      <c r="E550" s="282"/>
      <c r="F550" s="282"/>
      <c r="G550" s="282"/>
      <c r="H550" s="282"/>
      <c r="I550" s="282"/>
      <c r="J550" s="282"/>
      <c r="K550" s="282"/>
      <c r="L550" s="283"/>
      <c r="M550" s="282"/>
      <c r="N550" s="282"/>
      <c r="O550" s="282"/>
    </row>
    <row r="551" spans="5:15" ht="15.75" hidden="1" customHeight="1" x14ac:dyDescent="0.2">
      <c r="E551" s="282"/>
      <c r="F551" s="282"/>
      <c r="G551" s="282"/>
      <c r="H551" s="282"/>
      <c r="I551" s="282"/>
      <c r="J551" s="282"/>
      <c r="K551" s="282"/>
      <c r="L551" s="283"/>
      <c r="M551" s="282"/>
      <c r="N551" s="282"/>
      <c r="O551" s="282"/>
    </row>
    <row r="552" spans="5:15" ht="15.75" hidden="1" customHeight="1" x14ac:dyDescent="0.2">
      <c r="E552" s="282"/>
      <c r="F552" s="282"/>
      <c r="G552" s="282"/>
      <c r="H552" s="282"/>
      <c r="I552" s="282"/>
      <c r="J552" s="282"/>
      <c r="K552" s="282"/>
      <c r="L552" s="283"/>
      <c r="M552" s="282"/>
      <c r="N552" s="282"/>
      <c r="O552" s="282"/>
    </row>
    <row r="553" spans="5:15" ht="15.75" hidden="1" customHeight="1" x14ac:dyDescent="0.2">
      <c r="E553" s="282"/>
      <c r="F553" s="282"/>
      <c r="G553" s="282"/>
      <c r="H553" s="282"/>
      <c r="I553" s="282"/>
      <c r="J553" s="282"/>
      <c r="K553" s="282"/>
      <c r="L553" s="283"/>
      <c r="M553" s="282"/>
      <c r="N553" s="282"/>
      <c r="O553" s="282"/>
    </row>
    <row r="554" spans="5:15" ht="15.75" hidden="1" customHeight="1" x14ac:dyDescent="0.2">
      <c r="E554" s="282"/>
      <c r="F554" s="282"/>
      <c r="G554" s="282"/>
      <c r="H554" s="282"/>
      <c r="I554" s="282"/>
      <c r="J554" s="282"/>
      <c r="K554" s="282"/>
      <c r="L554" s="283"/>
      <c r="M554" s="282"/>
      <c r="N554" s="282"/>
      <c r="O554" s="282"/>
    </row>
    <row r="555" spans="5:15" ht="15.75" hidden="1" customHeight="1" x14ac:dyDescent="0.2">
      <c r="E555" s="282"/>
      <c r="F555" s="282"/>
      <c r="G555" s="282"/>
      <c r="H555" s="282"/>
      <c r="I555" s="282"/>
      <c r="J555" s="282"/>
      <c r="K555" s="282"/>
      <c r="L555" s="283"/>
      <c r="M555" s="282"/>
      <c r="N555" s="282"/>
      <c r="O555" s="282"/>
    </row>
    <row r="556" spans="5:15" ht="15.75" hidden="1" customHeight="1" x14ac:dyDescent="0.2">
      <c r="E556" s="282"/>
      <c r="F556" s="282"/>
      <c r="G556" s="282"/>
      <c r="H556" s="282"/>
      <c r="I556" s="282"/>
      <c r="J556" s="282"/>
      <c r="K556" s="282"/>
      <c r="L556" s="283"/>
      <c r="M556" s="282"/>
      <c r="N556" s="282"/>
      <c r="O556" s="282"/>
    </row>
    <row r="557" spans="5:15" ht="15.75" hidden="1" customHeight="1" x14ac:dyDescent="0.2">
      <c r="E557" s="282"/>
      <c r="F557" s="282"/>
      <c r="G557" s="282"/>
      <c r="H557" s="282"/>
      <c r="I557" s="282"/>
      <c r="J557" s="282"/>
      <c r="K557" s="282"/>
      <c r="L557" s="283"/>
      <c r="M557" s="282"/>
      <c r="N557" s="282"/>
      <c r="O557" s="282"/>
    </row>
    <row r="558" spans="5:15" ht="15.75" hidden="1" customHeight="1" x14ac:dyDescent="0.2">
      <c r="E558" s="282"/>
      <c r="F558" s="282"/>
      <c r="G558" s="282"/>
      <c r="H558" s="282"/>
      <c r="I558" s="282"/>
      <c r="J558" s="282"/>
      <c r="K558" s="282"/>
      <c r="L558" s="283"/>
      <c r="M558" s="282"/>
      <c r="N558" s="282"/>
      <c r="O558" s="282"/>
    </row>
    <row r="559" spans="5:15" ht="15.75" hidden="1" customHeight="1" x14ac:dyDescent="0.2">
      <c r="E559" s="282"/>
      <c r="F559" s="282"/>
      <c r="G559" s="282"/>
      <c r="H559" s="282"/>
      <c r="I559" s="282"/>
      <c r="J559" s="282"/>
      <c r="K559" s="282"/>
      <c r="L559" s="283"/>
      <c r="M559" s="282"/>
      <c r="N559" s="282"/>
      <c r="O559" s="282"/>
    </row>
    <row r="560" spans="5:15" ht="15.75" hidden="1" customHeight="1" x14ac:dyDescent="0.2">
      <c r="E560" s="282"/>
      <c r="F560" s="282"/>
      <c r="G560" s="282"/>
      <c r="H560" s="282"/>
      <c r="I560" s="282"/>
      <c r="J560" s="282"/>
      <c r="K560" s="282"/>
      <c r="L560" s="283"/>
      <c r="M560" s="282"/>
      <c r="N560" s="282"/>
      <c r="O560" s="282"/>
    </row>
    <row r="561" spans="5:15" ht="15.75" hidden="1" customHeight="1" x14ac:dyDescent="0.2">
      <c r="E561" s="282"/>
      <c r="F561" s="282"/>
      <c r="G561" s="282"/>
      <c r="H561" s="282"/>
      <c r="I561" s="282"/>
      <c r="J561" s="282"/>
      <c r="K561" s="282"/>
      <c r="L561" s="283"/>
      <c r="M561" s="282"/>
      <c r="N561" s="282"/>
      <c r="O561" s="282"/>
    </row>
    <row r="562" spans="5:15" ht="15.75" hidden="1" customHeight="1" x14ac:dyDescent="0.2">
      <c r="E562" s="282"/>
      <c r="F562" s="282"/>
      <c r="G562" s="282"/>
      <c r="H562" s="282"/>
      <c r="I562" s="282"/>
      <c r="J562" s="282"/>
      <c r="K562" s="282"/>
      <c r="L562" s="283"/>
      <c r="M562" s="282"/>
      <c r="N562" s="282"/>
      <c r="O562" s="282"/>
    </row>
    <row r="563" spans="5:15" ht="15.75" hidden="1" customHeight="1" x14ac:dyDescent="0.2">
      <c r="E563" s="282"/>
      <c r="F563" s="282"/>
      <c r="G563" s="282"/>
      <c r="H563" s="282"/>
      <c r="I563" s="282"/>
      <c r="J563" s="282"/>
      <c r="K563" s="282"/>
      <c r="L563" s="283"/>
      <c r="M563" s="282"/>
      <c r="N563" s="282"/>
      <c r="O563" s="282"/>
    </row>
    <row r="564" spans="5:15" ht="15.75" hidden="1" customHeight="1" x14ac:dyDescent="0.2">
      <c r="E564" s="282"/>
      <c r="F564" s="282"/>
      <c r="G564" s="282"/>
      <c r="H564" s="282"/>
      <c r="I564" s="282"/>
      <c r="J564" s="282"/>
      <c r="K564" s="282"/>
      <c r="L564" s="283"/>
      <c r="M564" s="282"/>
      <c r="N564" s="282"/>
      <c r="O564" s="282"/>
    </row>
    <row r="565" spans="5:15" ht="15.75" hidden="1" customHeight="1" x14ac:dyDescent="0.2">
      <c r="E565" s="282"/>
      <c r="F565" s="282"/>
      <c r="G565" s="282"/>
      <c r="H565" s="282"/>
      <c r="I565" s="282"/>
      <c r="J565" s="282"/>
      <c r="K565" s="282"/>
      <c r="L565" s="283"/>
      <c r="M565" s="282"/>
      <c r="N565" s="282"/>
      <c r="O565" s="282"/>
    </row>
    <row r="566" spans="5:15" ht="15.75" hidden="1" customHeight="1" x14ac:dyDescent="0.2">
      <c r="E566" s="282"/>
      <c r="F566" s="282"/>
      <c r="G566" s="282"/>
      <c r="H566" s="282"/>
      <c r="I566" s="282"/>
      <c r="J566" s="282"/>
      <c r="K566" s="282"/>
      <c r="L566" s="283"/>
      <c r="M566" s="282"/>
      <c r="N566" s="282"/>
      <c r="O566" s="282"/>
    </row>
    <row r="567" spans="5:15" ht="15.75" hidden="1" customHeight="1" x14ac:dyDescent="0.2">
      <c r="E567" s="282"/>
      <c r="F567" s="282"/>
      <c r="G567" s="282"/>
      <c r="H567" s="282"/>
      <c r="I567" s="282"/>
      <c r="J567" s="282"/>
      <c r="K567" s="282"/>
      <c r="L567" s="283"/>
      <c r="M567" s="282"/>
      <c r="N567" s="282"/>
      <c r="O567" s="282"/>
    </row>
    <row r="568" spans="5:15" ht="15.75" hidden="1" customHeight="1" x14ac:dyDescent="0.2">
      <c r="E568" s="282"/>
      <c r="F568" s="282"/>
      <c r="G568" s="282"/>
      <c r="H568" s="282"/>
      <c r="I568" s="282"/>
      <c r="J568" s="282"/>
      <c r="K568" s="282"/>
      <c r="L568" s="283"/>
      <c r="M568" s="282"/>
      <c r="N568" s="282"/>
      <c r="O568" s="282"/>
    </row>
    <row r="569" spans="5:15" ht="15.75" hidden="1" customHeight="1" x14ac:dyDescent="0.2">
      <c r="E569" s="282"/>
      <c r="F569" s="282"/>
      <c r="G569" s="282"/>
      <c r="H569" s="282"/>
      <c r="I569" s="282"/>
      <c r="J569" s="282"/>
      <c r="K569" s="282"/>
      <c r="L569" s="283"/>
      <c r="M569" s="282"/>
      <c r="N569" s="282"/>
      <c r="O569" s="282"/>
    </row>
    <row r="570" spans="5:15" ht="15.75" hidden="1" customHeight="1" x14ac:dyDescent="0.2">
      <c r="E570" s="282"/>
      <c r="F570" s="282"/>
      <c r="G570" s="282"/>
      <c r="H570" s="282"/>
      <c r="I570" s="282"/>
      <c r="J570" s="282"/>
      <c r="K570" s="282"/>
      <c r="L570" s="283"/>
      <c r="M570" s="282"/>
      <c r="N570" s="282"/>
      <c r="O570" s="282"/>
    </row>
    <row r="571" spans="5:15" ht="15.75" hidden="1" customHeight="1" x14ac:dyDescent="0.2">
      <c r="E571" s="282"/>
      <c r="F571" s="282"/>
      <c r="G571" s="282"/>
      <c r="H571" s="282"/>
      <c r="I571" s="282"/>
      <c r="J571" s="282"/>
      <c r="K571" s="282"/>
      <c r="L571" s="283"/>
      <c r="M571" s="282"/>
      <c r="N571" s="282"/>
      <c r="O571" s="282"/>
    </row>
    <row r="572" spans="5:15" ht="15.75" hidden="1" customHeight="1" x14ac:dyDescent="0.2">
      <c r="E572" s="282"/>
      <c r="F572" s="282"/>
      <c r="G572" s="282"/>
      <c r="H572" s="282"/>
      <c r="I572" s="282"/>
      <c r="J572" s="282"/>
      <c r="K572" s="282"/>
      <c r="L572" s="283"/>
      <c r="M572" s="282"/>
      <c r="N572" s="282"/>
      <c r="O572" s="282"/>
    </row>
    <row r="573" spans="5:15" ht="15.75" hidden="1" customHeight="1" x14ac:dyDescent="0.2">
      <c r="E573" s="282"/>
      <c r="F573" s="282"/>
      <c r="G573" s="282"/>
      <c r="H573" s="282"/>
      <c r="I573" s="282"/>
      <c r="J573" s="282"/>
      <c r="K573" s="282"/>
      <c r="L573" s="283"/>
      <c r="M573" s="282"/>
      <c r="N573" s="282"/>
      <c r="O573" s="282"/>
    </row>
    <row r="574" spans="5:15" ht="15.75" hidden="1" customHeight="1" x14ac:dyDescent="0.2">
      <c r="E574" s="282"/>
      <c r="F574" s="282"/>
      <c r="G574" s="282"/>
      <c r="H574" s="282"/>
      <c r="I574" s="282"/>
      <c r="J574" s="282"/>
      <c r="K574" s="282"/>
      <c r="L574" s="283"/>
      <c r="M574" s="282"/>
      <c r="N574" s="282"/>
      <c r="O574" s="282"/>
    </row>
    <row r="575" spans="5:15" ht="15.75" hidden="1" customHeight="1" x14ac:dyDescent="0.2">
      <c r="E575" s="282"/>
      <c r="F575" s="282"/>
      <c r="G575" s="282"/>
      <c r="H575" s="282"/>
      <c r="I575" s="282"/>
      <c r="J575" s="282"/>
      <c r="K575" s="282"/>
      <c r="L575" s="283"/>
      <c r="M575" s="282"/>
      <c r="N575" s="282"/>
      <c r="O575" s="282"/>
    </row>
    <row r="576" spans="5:15" ht="15.75" hidden="1" customHeight="1" x14ac:dyDescent="0.2">
      <c r="E576" s="282"/>
      <c r="F576" s="282"/>
      <c r="G576" s="282"/>
      <c r="H576" s="282"/>
      <c r="I576" s="282"/>
      <c r="J576" s="282"/>
      <c r="K576" s="282"/>
      <c r="L576" s="283"/>
      <c r="M576" s="282"/>
      <c r="N576" s="282"/>
      <c r="O576" s="282"/>
    </row>
    <row r="577" spans="5:15" ht="15.75" hidden="1" customHeight="1" x14ac:dyDescent="0.2">
      <c r="E577" s="282"/>
      <c r="F577" s="282"/>
      <c r="G577" s="282"/>
      <c r="H577" s="282"/>
      <c r="I577" s="282"/>
      <c r="J577" s="282"/>
      <c r="K577" s="282"/>
      <c r="L577" s="283"/>
      <c r="M577" s="282"/>
      <c r="N577" s="282"/>
      <c r="O577" s="282"/>
    </row>
    <row r="578" spans="5:15" ht="15.75" hidden="1" customHeight="1" x14ac:dyDescent="0.2">
      <c r="E578" s="282"/>
      <c r="F578" s="282"/>
      <c r="G578" s="282"/>
      <c r="H578" s="282"/>
      <c r="I578" s="282"/>
      <c r="J578" s="282"/>
      <c r="K578" s="282"/>
      <c r="L578" s="283"/>
      <c r="M578" s="282"/>
      <c r="N578" s="282"/>
      <c r="O578" s="282"/>
    </row>
    <row r="579" spans="5:15" ht="15.75" hidden="1" customHeight="1" x14ac:dyDescent="0.2">
      <c r="E579" s="282"/>
      <c r="F579" s="282"/>
      <c r="G579" s="282"/>
      <c r="H579" s="282"/>
      <c r="I579" s="282"/>
      <c r="J579" s="282"/>
      <c r="K579" s="282"/>
      <c r="L579" s="283"/>
      <c r="M579" s="282"/>
      <c r="N579" s="282"/>
      <c r="O579" s="282"/>
    </row>
    <row r="580" spans="5:15" ht="15.75" hidden="1" customHeight="1" x14ac:dyDescent="0.2">
      <c r="E580" s="282"/>
      <c r="F580" s="282"/>
      <c r="G580" s="282"/>
      <c r="H580" s="282"/>
      <c r="I580" s="282"/>
      <c r="J580" s="282"/>
      <c r="K580" s="282"/>
      <c r="L580" s="283"/>
      <c r="M580" s="282"/>
      <c r="N580" s="282"/>
      <c r="O580" s="282"/>
    </row>
    <row r="581" spans="5:15" ht="15.75" hidden="1" customHeight="1" x14ac:dyDescent="0.2">
      <c r="E581" s="282"/>
      <c r="F581" s="282"/>
      <c r="G581" s="282"/>
      <c r="H581" s="282"/>
      <c r="I581" s="282"/>
      <c r="J581" s="282"/>
      <c r="K581" s="282"/>
      <c r="L581" s="283"/>
      <c r="M581" s="282"/>
      <c r="N581" s="282"/>
      <c r="O581" s="282"/>
    </row>
    <row r="582" spans="5:15" ht="15.75" hidden="1" customHeight="1" x14ac:dyDescent="0.2">
      <c r="E582" s="282"/>
      <c r="F582" s="282"/>
      <c r="G582" s="282"/>
      <c r="H582" s="282"/>
      <c r="I582" s="282"/>
      <c r="J582" s="282"/>
      <c r="K582" s="282"/>
      <c r="L582" s="283"/>
      <c r="M582" s="282"/>
      <c r="N582" s="282"/>
      <c r="O582" s="282"/>
    </row>
    <row r="583" spans="5:15" ht="15.75" hidden="1" customHeight="1" x14ac:dyDescent="0.2">
      <c r="E583" s="282"/>
      <c r="F583" s="282"/>
      <c r="G583" s="282"/>
      <c r="H583" s="282"/>
      <c r="I583" s="282"/>
      <c r="J583" s="282"/>
      <c r="K583" s="282"/>
      <c r="L583" s="283"/>
      <c r="M583" s="282"/>
      <c r="N583" s="282"/>
      <c r="O583" s="282"/>
    </row>
    <row r="584" spans="5:15" ht="15.75" hidden="1" customHeight="1" x14ac:dyDescent="0.2">
      <c r="E584" s="282"/>
      <c r="F584" s="282"/>
      <c r="G584" s="282"/>
      <c r="H584" s="282"/>
      <c r="I584" s="282"/>
      <c r="J584" s="282"/>
      <c r="K584" s="282"/>
      <c r="L584" s="283"/>
      <c r="M584" s="282"/>
      <c r="N584" s="282"/>
      <c r="O584" s="282"/>
    </row>
    <row r="585" spans="5:15" ht="15.75" hidden="1" customHeight="1" x14ac:dyDescent="0.2">
      <c r="E585" s="282"/>
      <c r="F585" s="282"/>
      <c r="G585" s="282"/>
      <c r="H585" s="282"/>
      <c r="I585" s="282"/>
      <c r="J585" s="282"/>
      <c r="K585" s="282"/>
      <c r="L585" s="283"/>
      <c r="M585" s="282"/>
      <c r="N585" s="282"/>
      <c r="O585" s="282"/>
    </row>
    <row r="586" spans="5:15" ht="15.75" hidden="1" customHeight="1" x14ac:dyDescent="0.2">
      <c r="E586" s="282"/>
      <c r="F586" s="282"/>
      <c r="G586" s="282"/>
      <c r="H586" s="282"/>
      <c r="I586" s="282"/>
      <c r="J586" s="282"/>
      <c r="K586" s="282"/>
      <c r="L586" s="283"/>
      <c r="M586" s="282"/>
      <c r="N586" s="282"/>
      <c r="O586" s="282"/>
    </row>
    <row r="587" spans="5:15" ht="15.75" hidden="1" customHeight="1" x14ac:dyDescent="0.2">
      <c r="E587" s="282"/>
      <c r="F587" s="282"/>
      <c r="G587" s="282"/>
      <c r="H587" s="282"/>
      <c r="I587" s="282"/>
      <c r="J587" s="282"/>
      <c r="K587" s="282"/>
      <c r="L587" s="283"/>
      <c r="M587" s="282"/>
      <c r="N587" s="282"/>
      <c r="O587" s="282"/>
    </row>
    <row r="588" spans="5:15" ht="15.75" hidden="1" customHeight="1" x14ac:dyDescent="0.2">
      <c r="E588" s="282"/>
      <c r="F588" s="282"/>
      <c r="G588" s="282"/>
      <c r="H588" s="282"/>
      <c r="I588" s="282"/>
      <c r="J588" s="282"/>
      <c r="K588" s="282"/>
      <c r="L588" s="283"/>
      <c r="M588" s="282"/>
      <c r="N588" s="282"/>
      <c r="O588" s="282"/>
    </row>
    <row r="589" spans="5:15" ht="15.75" hidden="1" customHeight="1" x14ac:dyDescent="0.2">
      <c r="E589" s="282"/>
      <c r="F589" s="282"/>
      <c r="G589" s="282"/>
      <c r="H589" s="282"/>
      <c r="I589" s="282"/>
      <c r="J589" s="282"/>
      <c r="K589" s="282"/>
      <c r="L589" s="283"/>
      <c r="M589" s="282"/>
      <c r="N589" s="282"/>
      <c r="O589" s="282"/>
    </row>
    <row r="590" spans="5:15" ht="15.75" hidden="1" customHeight="1" x14ac:dyDescent="0.2">
      <c r="E590" s="282"/>
      <c r="F590" s="282"/>
      <c r="G590" s="282"/>
      <c r="H590" s="282"/>
      <c r="I590" s="282"/>
      <c r="J590" s="282"/>
      <c r="K590" s="282"/>
      <c r="L590" s="283"/>
      <c r="M590" s="282"/>
      <c r="N590" s="282"/>
      <c r="O590" s="282"/>
    </row>
    <row r="591" spans="5:15" ht="15.75" hidden="1" customHeight="1" x14ac:dyDescent="0.2">
      <c r="E591" s="282"/>
      <c r="F591" s="282"/>
      <c r="G591" s="282"/>
      <c r="H591" s="282"/>
      <c r="I591" s="282"/>
      <c r="J591" s="282"/>
      <c r="K591" s="282"/>
      <c r="L591" s="283"/>
      <c r="M591" s="282"/>
      <c r="N591" s="282"/>
      <c r="O591" s="282"/>
    </row>
    <row r="592" spans="5:15" ht="15.75" hidden="1" customHeight="1" x14ac:dyDescent="0.2">
      <c r="E592" s="282"/>
      <c r="F592" s="282"/>
      <c r="G592" s="282"/>
      <c r="H592" s="282"/>
      <c r="I592" s="282"/>
      <c r="J592" s="282"/>
      <c r="K592" s="282"/>
      <c r="L592" s="283"/>
      <c r="M592" s="282"/>
      <c r="N592" s="282"/>
      <c r="O592" s="282"/>
    </row>
    <row r="593" spans="5:15" ht="15.75" hidden="1" customHeight="1" x14ac:dyDescent="0.2">
      <c r="E593" s="282"/>
      <c r="F593" s="282"/>
      <c r="G593" s="282"/>
      <c r="H593" s="282"/>
      <c r="I593" s="282"/>
      <c r="J593" s="282"/>
      <c r="K593" s="282"/>
      <c r="L593" s="283"/>
      <c r="M593" s="282"/>
      <c r="N593" s="282"/>
      <c r="O593" s="282"/>
    </row>
    <row r="594" spans="5:15" ht="15.75" hidden="1" customHeight="1" x14ac:dyDescent="0.2">
      <c r="E594" s="282"/>
      <c r="F594" s="282"/>
      <c r="G594" s="282"/>
      <c r="H594" s="282"/>
      <c r="I594" s="282"/>
      <c r="J594" s="282"/>
      <c r="K594" s="282"/>
      <c r="L594" s="283"/>
      <c r="M594" s="282"/>
      <c r="N594" s="282"/>
      <c r="O594" s="282"/>
    </row>
    <row r="595" spans="5:15" ht="15.75" hidden="1" customHeight="1" x14ac:dyDescent="0.2">
      <c r="E595" s="282"/>
      <c r="F595" s="282"/>
      <c r="G595" s="282"/>
      <c r="H595" s="282"/>
      <c r="I595" s="282"/>
      <c r="J595" s="282"/>
      <c r="K595" s="282"/>
      <c r="L595" s="283"/>
      <c r="M595" s="282"/>
      <c r="N595" s="282"/>
      <c r="O595" s="282"/>
    </row>
    <row r="596" spans="5:15" ht="15.75" hidden="1" customHeight="1" x14ac:dyDescent="0.2">
      <c r="E596" s="282"/>
      <c r="F596" s="282"/>
      <c r="G596" s="282"/>
      <c r="H596" s="282"/>
      <c r="I596" s="282"/>
      <c r="J596" s="282"/>
      <c r="K596" s="282"/>
      <c r="L596" s="283"/>
      <c r="M596" s="282"/>
      <c r="N596" s="282"/>
      <c r="O596" s="282"/>
    </row>
    <row r="597" spans="5:15" ht="15.75" hidden="1" customHeight="1" x14ac:dyDescent="0.2">
      <c r="E597" s="282"/>
      <c r="F597" s="282"/>
      <c r="G597" s="282"/>
      <c r="H597" s="282"/>
      <c r="I597" s="282"/>
      <c r="J597" s="282"/>
      <c r="K597" s="282"/>
      <c r="L597" s="283"/>
      <c r="M597" s="282"/>
      <c r="N597" s="282"/>
      <c r="O597" s="282"/>
    </row>
    <row r="598" spans="5:15" ht="15.75" hidden="1" customHeight="1" x14ac:dyDescent="0.2">
      <c r="E598" s="282"/>
      <c r="F598" s="282"/>
      <c r="G598" s="282"/>
      <c r="H598" s="282"/>
      <c r="I598" s="282"/>
      <c r="J598" s="282"/>
      <c r="K598" s="282"/>
      <c r="L598" s="283"/>
      <c r="M598" s="282"/>
      <c r="N598" s="282"/>
      <c r="O598" s="282"/>
    </row>
    <row r="599" spans="5:15" ht="15.75" hidden="1" customHeight="1" x14ac:dyDescent="0.2">
      <c r="E599" s="282"/>
      <c r="F599" s="282"/>
      <c r="G599" s="282"/>
      <c r="H599" s="282"/>
      <c r="I599" s="282"/>
      <c r="J599" s="282"/>
      <c r="K599" s="282"/>
      <c r="L599" s="283"/>
      <c r="M599" s="282"/>
      <c r="N599" s="282"/>
      <c r="O599" s="282"/>
    </row>
    <row r="600" spans="5:15" ht="15.75" hidden="1" customHeight="1" x14ac:dyDescent="0.2">
      <c r="E600" s="282"/>
      <c r="F600" s="282"/>
      <c r="G600" s="282"/>
      <c r="H600" s="282"/>
      <c r="I600" s="282"/>
      <c r="J600" s="282"/>
      <c r="K600" s="282"/>
      <c r="L600" s="283"/>
      <c r="M600" s="282"/>
      <c r="N600" s="282"/>
      <c r="O600" s="282"/>
    </row>
    <row r="601" spans="5:15" ht="15.75" hidden="1" customHeight="1" x14ac:dyDescent="0.2">
      <c r="E601" s="282"/>
      <c r="F601" s="282"/>
      <c r="G601" s="282"/>
      <c r="H601" s="282"/>
      <c r="I601" s="282"/>
      <c r="J601" s="282"/>
      <c r="K601" s="282"/>
      <c r="L601" s="283"/>
      <c r="M601" s="282"/>
      <c r="N601" s="282"/>
      <c r="O601" s="282"/>
    </row>
    <row r="602" spans="5:15" ht="15.75" hidden="1" customHeight="1" x14ac:dyDescent="0.2">
      <c r="E602" s="282"/>
      <c r="F602" s="282"/>
      <c r="G602" s="282"/>
      <c r="H602" s="282"/>
      <c r="I602" s="282"/>
      <c r="J602" s="282"/>
      <c r="K602" s="282"/>
      <c r="L602" s="283"/>
      <c r="M602" s="282"/>
      <c r="N602" s="282"/>
      <c r="O602" s="282"/>
    </row>
    <row r="603" spans="5:15" ht="15.75" hidden="1" customHeight="1" x14ac:dyDescent="0.2">
      <c r="E603" s="282"/>
      <c r="F603" s="282"/>
      <c r="G603" s="282"/>
      <c r="H603" s="282"/>
      <c r="I603" s="282"/>
      <c r="J603" s="282"/>
      <c r="K603" s="282"/>
      <c r="L603" s="283"/>
      <c r="M603" s="282"/>
      <c r="N603" s="282"/>
      <c r="O603" s="282"/>
    </row>
    <row r="604" spans="5:15" ht="15.75" hidden="1" customHeight="1" x14ac:dyDescent="0.2">
      <c r="E604" s="282"/>
      <c r="F604" s="282"/>
      <c r="G604" s="282"/>
      <c r="H604" s="282"/>
      <c r="I604" s="282"/>
      <c r="J604" s="282"/>
      <c r="K604" s="282"/>
      <c r="L604" s="283"/>
      <c r="M604" s="282"/>
      <c r="N604" s="282"/>
      <c r="O604" s="282"/>
    </row>
    <row r="605" spans="5:15" ht="15.75" hidden="1" customHeight="1" x14ac:dyDescent="0.2">
      <c r="E605" s="282"/>
      <c r="F605" s="282"/>
      <c r="G605" s="282"/>
      <c r="H605" s="282"/>
      <c r="I605" s="282"/>
      <c r="J605" s="282"/>
      <c r="K605" s="282"/>
      <c r="L605" s="283"/>
      <c r="M605" s="282"/>
      <c r="N605" s="282"/>
      <c r="O605" s="282"/>
    </row>
    <row r="606" spans="5:15" ht="15.75" hidden="1" customHeight="1" x14ac:dyDescent="0.2">
      <c r="E606" s="282"/>
      <c r="F606" s="282"/>
      <c r="G606" s="282"/>
      <c r="H606" s="282"/>
      <c r="I606" s="282"/>
      <c r="J606" s="282"/>
      <c r="K606" s="282"/>
      <c r="L606" s="283"/>
      <c r="M606" s="282"/>
      <c r="N606" s="282"/>
      <c r="O606" s="282"/>
    </row>
    <row r="607" spans="5:15" ht="15.75" hidden="1" customHeight="1" x14ac:dyDescent="0.2">
      <c r="E607" s="282"/>
      <c r="F607" s="282"/>
      <c r="G607" s="282"/>
      <c r="H607" s="282"/>
      <c r="I607" s="282"/>
      <c r="J607" s="282"/>
      <c r="K607" s="282"/>
      <c r="L607" s="283"/>
      <c r="M607" s="282"/>
      <c r="N607" s="282"/>
      <c r="O607" s="282"/>
    </row>
    <row r="608" spans="5:15" ht="15.75" hidden="1" customHeight="1" x14ac:dyDescent="0.2">
      <c r="E608" s="282"/>
      <c r="F608" s="282"/>
      <c r="G608" s="282"/>
      <c r="H608" s="282"/>
      <c r="I608" s="282"/>
      <c r="J608" s="282"/>
      <c r="K608" s="282"/>
      <c r="L608" s="283"/>
      <c r="M608" s="282"/>
      <c r="N608" s="282"/>
      <c r="O608" s="282"/>
    </row>
    <row r="609" spans="5:15" ht="15.75" hidden="1" customHeight="1" x14ac:dyDescent="0.2">
      <c r="E609" s="282"/>
      <c r="F609" s="282"/>
      <c r="G609" s="282"/>
      <c r="H609" s="282"/>
      <c r="I609" s="282"/>
      <c r="J609" s="282"/>
      <c r="K609" s="282"/>
      <c r="L609" s="283"/>
      <c r="M609" s="282"/>
      <c r="N609" s="282"/>
      <c r="O609" s="282"/>
    </row>
    <row r="610" spans="5:15" ht="15.75" hidden="1" customHeight="1" x14ac:dyDescent="0.2">
      <c r="E610" s="282"/>
      <c r="F610" s="282"/>
      <c r="G610" s="282"/>
      <c r="H610" s="282"/>
      <c r="I610" s="282"/>
      <c r="J610" s="282"/>
      <c r="K610" s="282"/>
      <c r="L610" s="283"/>
      <c r="M610" s="282"/>
      <c r="N610" s="282"/>
      <c r="O610" s="282"/>
    </row>
    <row r="611" spans="5:15" ht="15.75" hidden="1" customHeight="1" x14ac:dyDescent="0.2">
      <c r="E611" s="282"/>
      <c r="F611" s="282"/>
      <c r="G611" s="282"/>
      <c r="H611" s="282"/>
      <c r="I611" s="282"/>
      <c r="J611" s="282"/>
      <c r="K611" s="282"/>
      <c r="L611" s="283"/>
      <c r="M611" s="282"/>
      <c r="N611" s="282"/>
      <c r="O611" s="282"/>
    </row>
    <row r="612" spans="5:15" ht="15.75" hidden="1" customHeight="1" x14ac:dyDescent="0.2">
      <c r="E612" s="282"/>
      <c r="F612" s="282"/>
      <c r="G612" s="282"/>
      <c r="H612" s="282"/>
      <c r="I612" s="282"/>
      <c r="J612" s="282"/>
      <c r="K612" s="282"/>
      <c r="L612" s="283"/>
      <c r="M612" s="282"/>
      <c r="N612" s="282"/>
      <c r="O612" s="282"/>
    </row>
    <row r="613" spans="5:15" ht="15.75" hidden="1" customHeight="1" x14ac:dyDescent="0.2">
      <c r="E613" s="282"/>
      <c r="F613" s="282"/>
      <c r="G613" s="282"/>
      <c r="H613" s="282"/>
      <c r="I613" s="282"/>
      <c r="J613" s="282"/>
      <c r="K613" s="282"/>
      <c r="L613" s="283"/>
      <c r="M613" s="282"/>
      <c r="N613" s="282"/>
      <c r="O613" s="282"/>
    </row>
    <row r="614" spans="5:15" ht="15.75" hidden="1" customHeight="1" x14ac:dyDescent="0.2">
      <c r="E614" s="282"/>
      <c r="F614" s="282"/>
      <c r="G614" s="282"/>
      <c r="H614" s="282"/>
      <c r="I614" s="282"/>
      <c r="J614" s="282"/>
      <c r="K614" s="282"/>
      <c r="L614" s="283"/>
      <c r="M614" s="282"/>
      <c r="N614" s="282"/>
      <c r="O614" s="282"/>
    </row>
    <row r="615" spans="5:15" ht="15.75" hidden="1" customHeight="1" x14ac:dyDescent="0.2">
      <c r="E615" s="282"/>
      <c r="F615" s="282"/>
      <c r="G615" s="282"/>
      <c r="H615" s="282"/>
      <c r="I615" s="282"/>
      <c r="J615" s="282"/>
      <c r="K615" s="282"/>
      <c r="L615" s="283"/>
      <c r="M615" s="282"/>
      <c r="N615" s="282"/>
      <c r="O615" s="282"/>
    </row>
    <row r="616" spans="5:15" ht="15.75" hidden="1" customHeight="1" x14ac:dyDescent="0.2">
      <c r="E616" s="282"/>
      <c r="F616" s="282"/>
      <c r="G616" s="282"/>
      <c r="H616" s="282"/>
      <c r="I616" s="282"/>
      <c r="J616" s="282"/>
      <c r="K616" s="282"/>
      <c r="L616" s="283"/>
      <c r="M616" s="282"/>
      <c r="N616" s="282"/>
      <c r="O616" s="282"/>
    </row>
    <row r="617" spans="5:15" ht="15.75" hidden="1" customHeight="1" x14ac:dyDescent="0.2">
      <c r="E617" s="282"/>
      <c r="F617" s="282"/>
      <c r="G617" s="282"/>
      <c r="H617" s="282"/>
      <c r="I617" s="282"/>
      <c r="J617" s="282"/>
      <c r="K617" s="282"/>
      <c r="L617" s="283"/>
      <c r="M617" s="282"/>
      <c r="N617" s="282"/>
      <c r="O617" s="282"/>
    </row>
    <row r="618" spans="5:15" ht="15.75" hidden="1" customHeight="1" x14ac:dyDescent="0.2">
      <c r="E618" s="282"/>
      <c r="F618" s="282"/>
      <c r="G618" s="282"/>
      <c r="H618" s="282"/>
      <c r="I618" s="282"/>
      <c r="J618" s="282"/>
      <c r="K618" s="282"/>
      <c r="L618" s="283"/>
      <c r="M618" s="282"/>
      <c r="N618" s="282"/>
      <c r="O618" s="282"/>
    </row>
    <row r="619" spans="5:15" ht="15.75" hidden="1" customHeight="1" x14ac:dyDescent="0.2">
      <c r="E619" s="282"/>
      <c r="F619" s="282"/>
      <c r="G619" s="282"/>
      <c r="H619" s="282"/>
      <c r="I619" s="282"/>
      <c r="J619" s="282"/>
      <c r="K619" s="282"/>
      <c r="L619" s="283"/>
      <c r="M619" s="282"/>
      <c r="N619" s="282"/>
      <c r="O619" s="282"/>
    </row>
    <row r="620" spans="5:15" ht="15.75" hidden="1" customHeight="1" x14ac:dyDescent="0.2">
      <c r="E620" s="282"/>
      <c r="F620" s="282"/>
      <c r="G620" s="282"/>
      <c r="H620" s="282"/>
      <c r="I620" s="282"/>
      <c r="J620" s="282"/>
      <c r="K620" s="282"/>
      <c r="L620" s="283"/>
      <c r="M620" s="282"/>
      <c r="N620" s="282"/>
      <c r="O620" s="282"/>
    </row>
    <row r="621" spans="5:15" ht="15.75" hidden="1" customHeight="1" x14ac:dyDescent="0.2">
      <c r="E621" s="282"/>
      <c r="F621" s="282"/>
      <c r="G621" s="282"/>
      <c r="H621" s="282"/>
      <c r="I621" s="282"/>
      <c r="J621" s="282"/>
      <c r="K621" s="282"/>
      <c r="L621" s="283"/>
      <c r="M621" s="282"/>
      <c r="N621" s="282"/>
      <c r="O621" s="282"/>
    </row>
    <row r="622" spans="5:15" ht="15.75" hidden="1" customHeight="1" x14ac:dyDescent="0.2">
      <c r="E622" s="282"/>
      <c r="F622" s="282"/>
      <c r="G622" s="282"/>
      <c r="H622" s="282"/>
      <c r="I622" s="282"/>
      <c r="J622" s="282"/>
      <c r="K622" s="282"/>
      <c r="L622" s="283"/>
      <c r="M622" s="282"/>
      <c r="N622" s="282"/>
      <c r="O622" s="282"/>
    </row>
    <row r="623" spans="5:15" ht="15.75" hidden="1" customHeight="1" x14ac:dyDescent="0.2">
      <c r="E623" s="282"/>
      <c r="F623" s="282"/>
      <c r="G623" s="282"/>
      <c r="H623" s="282"/>
      <c r="I623" s="282"/>
      <c r="J623" s="282"/>
      <c r="K623" s="282"/>
      <c r="L623" s="283"/>
      <c r="M623" s="282"/>
      <c r="N623" s="282"/>
      <c r="O623" s="282"/>
    </row>
    <row r="624" spans="5:15" ht="15.75" hidden="1" customHeight="1" x14ac:dyDescent="0.2">
      <c r="E624" s="282"/>
      <c r="F624" s="282"/>
      <c r="G624" s="282"/>
      <c r="H624" s="282"/>
      <c r="I624" s="282"/>
      <c r="J624" s="282"/>
      <c r="K624" s="282"/>
      <c r="L624" s="283"/>
      <c r="M624" s="282"/>
      <c r="N624" s="282"/>
      <c r="O624" s="282"/>
    </row>
    <row r="625" spans="5:15" ht="15.75" hidden="1" customHeight="1" x14ac:dyDescent="0.2">
      <c r="E625" s="282"/>
      <c r="F625" s="282"/>
      <c r="G625" s="282"/>
      <c r="H625" s="282"/>
      <c r="I625" s="282"/>
      <c r="J625" s="282"/>
      <c r="K625" s="282"/>
      <c r="L625" s="283"/>
      <c r="M625" s="282"/>
      <c r="N625" s="282"/>
      <c r="O625" s="282"/>
    </row>
    <row r="626" spans="5:15" ht="15.75" hidden="1" customHeight="1" x14ac:dyDescent="0.2">
      <c r="E626" s="282"/>
      <c r="F626" s="282"/>
      <c r="G626" s="282"/>
      <c r="H626" s="282"/>
      <c r="I626" s="282"/>
      <c r="J626" s="282"/>
      <c r="K626" s="282"/>
      <c r="L626" s="283"/>
      <c r="M626" s="282"/>
      <c r="N626" s="282"/>
      <c r="O626" s="282"/>
    </row>
    <row r="627" spans="5:15" ht="15.75" hidden="1" customHeight="1" x14ac:dyDescent="0.2">
      <c r="E627" s="282"/>
      <c r="F627" s="282"/>
      <c r="G627" s="282"/>
      <c r="H627" s="282"/>
      <c r="I627" s="282"/>
      <c r="J627" s="282"/>
      <c r="K627" s="282"/>
      <c r="L627" s="283"/>
      <c r="M627" s="282"/>
      <c r="N627" s="282"/>
      <c r="O627" s="282"/>
    </row>
    <row r="628" spans="5:15" ht="15.75" hidden="1" customHeight="1" x14ac:dyDescent="0.2">
      <c r="E628" s="282"/>
      <c r="F628" s="282"/>
      <c r="G628" s="282"/>
      <c r="H628" s="282"/>
      <c r="I628" s="282"/>
      <c r="J628" s="282"/>
      <c r="K628" s="282"/>
      <c r="L628" s="283"/>
      <c r="M628" s="282"/>
      <c r="N628" s="282"/>
      <c r="O628" s="282"/>
    </row>
    <row r="629" spans="5:15" ht="15.75" hidden="1" customHeight="1" x14ac:dyDescent="0.2">
      <c r="E629" s="282"/>
      <c r="F629" s="282"/>
      <c r="G629" s="282"/>
      <c r="H629" s="282"/>
      <c r="I629" s="282"/>
      <c r="J629" s="282"/>
      <c r="K629" s="282"/>
      <c r="L629" s="283"/>
      <c r="M629" s="282"/>
      <c r="N629" s="282"/>
      <c r="O629" s="282"/>
    </row>
    <row r="630" spans="5:15" ht="15.75" hidden="1" customHeight="1" x14ac:dyDescent="0.2">
      <c r="E630" s="282"/>
      <c r="F630" s="282"/>
      <c r="G630" s="282"/>
      <c r="H630" s="282"/>
      <c r="I630" s="282"/>
      <c r="J630" s="282"/>
      <c r="K630" s="282"/>
      <c r="L630" s="283"/>
      <c r="M630" s="282"/>
      <c r="N630" s="282"/>
      <c r="O630" s="282"/>
    </row>
    <row r="631" spans="5:15" ht="15.75" hidden="1" customHeight="1" x14ac:dyDescent="0.2">
      <c r="E631" s="282"/>
      <c r="F631" s="282"/>
      <c r="G631" s="282"/>
      <c r="H631" s="282"/>
      <c r="I631" s="282"/>
      <c r="J631" s="282"/>
      <c r="K631" s="282"/>
      <c r="L631" s="283"/>
      <c r="M631" s="282"/>
      <c r="N631" s="282"/>
      <c r="O631" s="282"/>
    </row>
    <row r="632" spans="5:15" ht="15.75" hidden="1" customHeight="1" x14ac:dyDescent="0.2">
      <c r="E632" s="282"/>
      <c r="F632" s="282"/>
      <c r="G632" s="282"/>
      <c r="H632" s="282"/>
      <c r="I632" s="282"/>
      <c r="J632" s="282"/>
      <c r="K632" s="282"/>
      <c r="L632" s="283"/>
      <c r="M632" s="282"/>
      <c r="N632" s="282"/>
      <c r="O632" s="282"/>
    </row>
    <row r="633" spans="5:15" ht="15.75" hidden="1" customHeight="1" x14ac:dyDescent="0.2">
      <c r="E633" s="282"/>
      <c r="F633" s="282"/>
      <c r="G633" s="282"/>
      <c r="H633" s="282"/>
      <c r="I633" s="282"/>
      <c r="J633" s="282"/>
      <c r="K633" s="282"/>
      <c r="L633" s="283"/>
      <c r="M633" s="282"/>
      <c r="N633" s="282"/>
      <c r="O633" s="282"/>
    </row>
    <row r="634" spans="5:15" ht="15.75" hidden="1" customHeight="1" x14ac:dyDescent="0.2">
      <c r="E634" s="282"/>
      <c r="F634" s="282"/>
      <c r="G634" s="282"/>
      <c r="H634" s="282"/>
      <c r="I634" s="282"/>
      <c r="J634" s="282"/>
      <c r="K634" s="282"/>
      <c r="L634" s="283"/>
      <c r="M634" s="282"/>
      <c r="N634" s="282"/>
      <c r="O634" s="282"/>
    </row>
    <row r="635" spans="5:15" ht="15.75" hidden="1" customHeight="1" x14ac:dyDescent="0.2">
      <c r="E635" s="282"/>
      <c r="F635" s="282"/>
      <c r="G635" s="282"/>
      <c r="H635" s="282"/>
      <c r="I635" s="282"/>
      <c r="J635" s="282"/>
      <c r="K635" s="282"/>
      <c r="L635" s="283"/>
      <c r="M635" s="282"/>
      <c r="N635" s="282"/>
      <c r="O635" s="282"/>
    </row>
    <row r="636" spans="5:15" ht="15.75" hidden="1" customHeight="1" x14ac:dyDescent="0.2">
      <c r="E636" s="282"/>
      <c r="F636" s="282"/>
      <c r="G636" s="282"/>
      <c r="H636" s="282"/>
      <c r="I636" s="282"/>
      <c r="J636" s="282"/>
      <c r="K636" s="282"/>
      <c r="L636" s="283"/>
      <c r="M636" s="282"/>
      <c r="N636" s="282"/>
      <c r="O636" s="282"/>
    </row>
    <row r="637" spans="5:15" ht="15.75" hidden="1" customHeight="1" x14ac:dyDescent="0.2">
      <c r="E637" s="282"/>
      <c r="F637" s="282"/>
      <c r="G637" s="282"/>
      <c r="H637" s="282"/>
      <c r="I637" s="282"/>
      <c r="J637" s="282"/>
      <c r="K637" s="282"/>
      <c r="L637" s="283"/>
      <c r="M637" s="282"/>
      <c r="N637" s="282"/>
      <c r="O637" s="282"/>
    </row>
    <row r="638" spans="5:15" ht="15.75" hidden="1" customHeight="1" x14ac:dyDescent="0.2">
      <c r="E638" s="282"/>
      <c r="F638" s="282"/>
      <c r="G638" s="282"/>
      <c r="H638" s="282"/>
      <c r="I638" s="282"/>
      <c r="J638" s="282"/>
      <c r="K638" s="282"/>
      <c r="L638" s="283"/>
      <c r="M638" s="282"/>
      <c r="N638" s="282"/>
      <c r="O638" s="282"/>
    </row>
    <row r="639" spans="5:15" ht="15.75" hidden="1" customHeight="1" x14ac:dyDescent="0.2">
      <c r="E639" s="282"/>
      <c r="F639" s="282"/>
      <c r="G639" s="282"/>
      <c r="H639" s="282"/>
      <c r="I639" s="282"/>
      <c r="J639" s="282"/>
      <c r="K639" s="282"/>
      <c r="L639" s="283"/>
      <c r="M639" s="282"/>
      <c r="N639" s="282"/>
      <c r="O639" s="282"/>
    </row>
    <row r="640" spans="5:15" ht="15.75" hidden="1" customHeight="1" x14ac:dyDescent="0.2">
      <c r="E640" s="282"/>
      <c r="F640" s="282"/>
      <c r="G640" s="282"/>
      <c r="H640" s="282"/>
      <c r="I640" s="282"/>
      <c r="J640" s="282"/>
      <c r="K640" s="282"/>
      <c r="L640" s="283"/>
      <c r="M640" s="282"/>
      <c r="N640" s="282"/>
      <c r="O640" s="282"/>
    </row>
    <row r="641" spans="5:15" ht="15.75" hidden="1" customHeight="1" x14ac:dyDescent="0.2">
      <c r="E641" s="282"/>
      <c r="F641" s="282"/>
      <c r="G641" s="282"/>
      <c r="H641" s="282"/>
      <c r="I641" s="282"/>
      <c r="J641" s="282"/>
      <c r="K641" s="282"/>
      <c r="L641" s="283"/>
      <c r="M641" s="282"/>
      <c r="N641" s="282"/>
      <c r="O641" s="282"/>
    </row>
    <row r="642" spans="5:15" ht="15.75" hidden="1" customHeight="1" x14ac:dyDescent="0.2">
      <c r="E642" s="282"/>
      <c r="F642" s="282"/>
      <c r="G642" s="282"/>
      <c r="H642" s="282"/>
      <c r="I642" s="282"/>
      <c r="J642" s="282"/>
      <c r="K642" s="282"/>
      <c r="L642" s="283"/>
      <c r="M642" s="282"/>
      <c r="N642" s="282"/>
      <c r="O642" s="282"/>
    </row>
    <row r="643" spans="5:15" ht="15.75" hidden="1" customHeight="1" x14ac:dyDescent="0.2">
      <c r="E643" s="282"/>
      <c r="F643" s="282"/>
      <c r="G643" s="282"/>
      <c r="H643" s="282"/>
      <c r="I643" s="282"/>
      <c r="J643" s="282"/>
      <c r="K643" s="282"/>
      <c r="L643" s="283"/>
      <c r="M643" s="282"/>
      <c r="N643" s="282"/>
      <c r="O643" s="282"/>
    </row>
    <row r="644" spans="5:15" ht="15.75" hidden="1" customHeight="1" x14ac:dyDescent="0.2">
      <c r="E644" s="282"/>
      <c r="F644" s="282"/>
      <c r="G644" s="282"/>
      <c r="H644" s="282"/>
      <c r="I644" s="282"/>
      <c r="J644" s="282"/>
      <c r="K644" s="282"/>
      <c r="L644" s="283"/>
      <c r="M644" s="282"/>
      <c r="N644" s="282"/>
      <c r="O644" s="282"/>
    </row>
    <row r="645" spans="5:15" ht="15.75" hidden="1" customHeight="1" x14ac:dyDescent="0.2">
      <c r="E645" s="282"/>
      <c r="F645" s="282"/>
      <c r="G645" s="282"/>
      <c r="H645" s="282"/>
      <c r="I645" s="282"/>
      <c r="J645" s="282"/>
      <c r="K645" s="282"/>
      <c r="L645" s="283"/>
      <c r="M645" s="282"/>
      <c r="N645" s="282"/>
      <c r="O645" s="282"/>
    </row>
    <row r="646" spans="5:15" ht="15.75" hidden="1" customHeight="1" x14ac:dyDescent="0.2">
      <c r="E646" s="282"/>
      <c r="F646" s="282"/>
      <c r="G646" s="282"/>
      <c r="H646" s="282"/>
      <c r="I646" s="282"/>
      <c r="J646" s="282"/>
      <c r="K646" s="282"/>
      <c r="L646" s="283"/>
      <c r="M646" s="282"/>
      <c r="N646" s="282"/>
      <c r="O646" s="282"/>
    </row>
    <row r="647" spans="5:15" ht="15.75" hidden="1" customHeight="1" x14ac:dyDescent="0.2">
      <c r="E647" s="282"/>
      <c r="F647" s="282"/>
      <c r="G647" s="282"/>
      <c r="H647" s="282"/>
      <c r="I647" s="282"/>
      <c r="J647" s="282"/>
      <c r="K647" s="282"/>
      <c r="L647" s="283"/>
      <c r="M647" s="282"/>
      <c r="N647" s="282"/>
      <c r="O647" s="282"/>
    </row>
    <row r="648" spans="5:15" ht="15.75" hidden="1" customHeight="1" x14ac:dyDescent="0.2">
      <c r="E648" s="282"/>
      <c r="F648" s="282"/>
      <c r="G648" s="282"/>
      <c r="H648" s="282"/>
      <c r="I648" s="282"/>
      <c r="J648" s="282"/>
      <c r="K648" s="282"/>
      <c r="L648" s="283"/>
      <c r="M648" s="282"/>
      <c r="N648" s="282"/>
      <c r="O648" s="282"/>
    </row>
    <row r="649" spans="5:15" ht="15.75" hidden="1" customHeight="1" x14ac:dyDescent="0.2">
      <c r="E649" s="282"/>
      <c r="F649" s="282"/>
      <c r="G649" s="282"/>
      <c r="H649" s="282"/>
      <c r="I649" s="282"/>
      <c r="J649" s="282"/>
      <c r="K649" s="282"/>
      <c r="L649" s="283"/>
      <c r="M649" s="282"/>
      <c r="N649" s="282"/>
      <c r="O649" s="282"/>
    </row>
    <row r="650" spans="5:15" ht="15.75" hidden="1" customHeight="1" x14ac:dyDescent="0.2">
      <c r="E650" s="282"/>
      <c r="F650" s="282"/>
      <c r="G650" s="282"/>
      <c r="H650" s="282"/>
      <c r="I650" s="282"/>
      <c r="J650" s="282"/>
      <c r="K650" s="282"/>
      <c r="L650" s="283"/>
      <c r="M650" s="282"/>
      <c r="N650" s="282"/>
      <c r="O650" s="282"/>
    </row>
    <row r="651" spans="5:15" ht="15.75" hidden="1" customHeight="1" x14ac:dyDescent="0.2">
      <c r="E651" s="282"/>
      <c r="F651" s="282"/>
      <c r="G651" s="282"/>
      <c r="H651" s="282"/>
      <c r="I651" s="282"/>
      <c r="J651" s="282"/>
      <c r="K651" s="282"/>
      <c r="L651" s="283"/>
      <c r="M651" s="282"/>
      <c r="N651" s="282"/>
      <c r="O651" s="282"/>
    </row>
    <row r="652" spans="5:15" ht="15.75" hidden="1" customHeight="1" x14ac:dyDescent="0.2">
      <c r="E652" s="282"/>
      <c r="F652" s="282"/>
      <c r="G652" s="282"/>
      <c r="H652" s="282"/>
      <c r="I652" s="282"/>
      <c r="J652" s="282"/>
      <c r="K652" s="282"/>
      <c r="L652" s="283"/>
      <c r="M652" s="282"/>
      <c r="N652" s="282"/>
      <c r="O652" s="282"/>
    </row>
    <row r="653" spans="5:15" ht="15.75" hidden="1" customHeight="1" x14ac:dyDescent="0.2">
      <c r="E653" s="282"/>
      <c r="F653" s="282"/>
      <c r="G653" s="282"/>
      <c r="H653" s="282"/>
      <c r="I653" s="282"/>
      <c r="J653" s="282"/>
      <c r="K653" s="282"/>
      <c r="L653" s="283"/>
      <c r="M653" s="282"/>
      <c r="N653" s="282"/>
      <c r="O653" s="282"/>
    </row>
    <row r="654" spans="5:15" ht="15.75" hidden="1" customHeight="1" x14ac:dyDescent="0.2">
      <c r="E654" s="282"/>
      <c r="F654" s="282"/>
      <c r="G654" s="282"/>
      <c r="H654" s="282"/>
      <c r="I654" s="282"/>
      <c r="J654" s="282"/>
      <c r="K654" s="282"/>
      <c r="L654" s="283"/>
      <c r="M654" s="282"/>
      <c r="N654" s="282"/>
      <c r="O654" s="282"/>
    </row>
    <row r="655" spans="5:15" ht="15.75" hidden="1" customHeight="1" x14ac:dyDescent="0.2">
      <c r="E655" s="282"/>
      <c r="F655" s="282"/>
      <c r="G655" s="282"/>
      <c r="H655" s="282"/>
      <c r="I655" s="282"/>
      <c r="J655" s="282"/>
      <c r="K655" s="282"/>
      <c r="L655" s="283"/>
      <c r="M655" s="282"/>
      <c r="N655" s="282"/>
      <c r="O655" s="282"/>
    </row>
    <row r="656" spans="5:15" ht="15.75" hidden="1" customHeight="1" x14ac:dyDescent="0.2">
      <c r="E656" s="282"/>
      <c r="F656" s="282"/>
      <c r="G656" s="282"/>
      <c r="H656" s="282"/>
      <c r="I656" s="282"/>
      <c r="J656" s="282"/>
      <c r="K656" s="282"/>
      <c r="L656" s="283"/>
      <c r="M656" s="282"/>
      <c r="N656" s="282"/>
      <c r="O656" s="282"/>
    </row>
    <row r="657" spans="5:15" ht="15.75" hidden="1" customHeight="1" x14ac:dyDescent="0.2">
      <c r="E657" s="282"/>
      <c r="F657" s="282"/>
      <c r="G657" s="282"/>
      <c r="H657" s="282"/>
      <c r="I657" s="282"/>
      <c r="J657" s="282"/>
      <c r="K657" s="282"/>
      <c r="L657" s="283"/>
      <c r="M657" s="282"/>
      <c r="N657" s="282"/>
      <c r="O657" s="282"/>
    </row>
    <row r="658" spans="5:15" ht="15.75" hidden="1" customHeight="1" x14ac:dyDescent="0.2">
      <c r="E658" s="282"/>
      <c r="F658" s="282"/>
      <c r="G658" s="282"/>
      <c r="H658" s="282"/>
      <c r="I658" s="282"/>
      <c r="J658" s="282"/>
      <c r="K658" s="282"/>
      <c r="L658" s="283"/>
      <c r="M658" s="282"/>
      <c r="N658" s="282"/>
      <c r="O658" s="282"/>
    </row>
    <row r="659" spans="5:15" ht="15.75" hidden="1" customHeight="1" x14ac:dyDescent="0.2">
      <c r="E659" s="282"/>
      <c r="F659" s="282"/>
      <c r="G659" s="282"/>
      <c r="H659" s="282"/>
      <c r="I659" s="282"/>
      <c r="J659" s="282"/>
      <c r="K659" s="282"/>
      <c r="L659" s="283"/>
      <c r="M659" s="282"/>
      <c r="N659" s="282"/>
      <c r="O659" s="282"/>
    </row>
    <row r="660" spans="5:15" ht="15.75" hidden="1" customHeight="1" x14ac:dyDescent="0.2">
      <c r="E660" s="282"/>
      <c r="F660" s="282"/>
      <c r="G660" s="282"/>
      <c r="H660" s="282"/>
      <c r="I660" s="282"/>
      <c r="J660" s="282"/>
      <c r="K660" s="282"/>
      <c r="L660" s="283"/>
      <c r="M660" s="282"/>
      <c r="N660" s="282"/>
      <c r="O660" s="282"/>
    </row>
    <row r="661" spans="5:15" ht="15.75" hidden="1" customHeight="1" x14ac:dyDescent="0.2">
      <c r="E661" s="282"/>
      <c r="F661" s="282"/>
      <c r="G661" s="282"/>
      <c r="H661" s="282"/>
      <c r="I661" s="282"/>
      <c r="J661" s="282"/>
      <c r="K661" s="282"/>
      <c r="L661" s="283"/>
      <c r="M661" s="282"/>
      <c r="N661" s="282"/>
      <c r="O661" s="282"/>
    </row>
    <row r="662" spans="5:15" ht="15.75" hidden="1" customHeight="1" x14ac:dyDescent="0.2">
      <c r="E662" s="282"/>
      <c r="F662" s="282"/>
      <c r="G662" s="282"/>
      <c r="H662" s="282"/>
      <c r="I662" s="282"/>
      <c r="J662" s="282"/>
      <c r="K662" s="282"/>
      <c r="L662" s="283"/>
      <c r="M662" s="282"/>
      <c r="N662" s="282"/>
      <c r="O662" s="282"/>
    </row>
    <row r="663" spans="5:15" ht="15.75" hidden="1" customHeight="1" x14ac:dyDescent="0.2">
      <c r="E663" s="282"/>
      <c r="F663" s="282"/>
      <c r="G663" s="282"/>
      <c r="H663" s="282"/>
      <c r="I663" s="282"/>
      <c r="J663" s="282"/>
      <c r="K663" s="282"/>
      <c r="L663" s="283"/>
      <c r="M663" s="282"/>
      <c r="N663" s="282"/>
      <c r="O663" s="282"/>
    </row>
    <row r="664" spans="5:15" ht="15.75" hidden="1" customHeight="1" x14ac:dyDescent="0.2">
      <c r="E664" s="282"/>
      <c r="F664" s="282"/>
      <c r="G664" s="282"/>
      <c r="H664" s="282"/>
      <c r="I664" s="282"/>
      <c r="J664" s="282"/>
      <c r="K664" s="282"/>
      <c r="L664" s="283"/>
      <c r="M664" s="282"/>
      <c r="N664" s="282"/>
      <c r="O664" s="282"/>
    </row>
    <row r="665" spans="5:15" ht="15.75" hidden="1" customHeight="1" x14ac:dyDescent="0.2">
      <c r="E665" s="282"/>
      <c r="F665" s="282"/>
      <c r="G665" s="282"/>
      <c r="H665" s="282"/>
      <c r="I665" s="282"/>
      <c r="J665" s="282"/>
      <c r="K665" s="282"/>
      <c r="L665" s="283"/>
      <c r="M665" s="282"/>
      <c r="N665" s="282"/>
      <c r="O665" s="282"/>
    </row>
    <row r="666" spans="5:15" ht="15.75" hidden="1" customHeight="1" x14ac:dyDescent="0.2">
      <c r="E666" s="282"/>
      <c r="F666" s="282"/>
      <c r="G666" s="282"/>
      <c r="H666" s="282"/>
      <c r="I666" s="282"/>
      <c r="J666" s="282"/>
      <c r="K666" s="282"/>
      <c r="L666" s="283"/>
      <c r="M666" s="282"/>
      <c r="N666" s="282"/>
      <c r="O666" s="282"/>
    </row>
    <row r="667" spans="5:15" ht="15.75" hidden="1" customHeight="1" x14ac:dyDescent="0.2">
      <c r="E667" s="282"/>
      <c r="F667" s="282"/>
      <c r="G667" s="282"/>
      <c r="H667" s="282"/>
      <c r="I667" s="282"/>
      <c r="J667" s="282"/>
      <c r="K667" s="282"/>
      <c r="L667" s="283"/>
      <c r="M667" s="282"/>
      <c r="N667" s="282"/>
      <c r="O667" s="282"/>
    </row>
    <row r="668" spans="5:15" ht="15.75" hidden="1" customHeight="1" x14ac:dyDescent="0.2">
      <c r="E668" s="282"/>
      <c r="F668" s="282"/>
      <c r="G668" s="282"/>
      <c r="H668" s="282"/>
      <c r="I668" s="282"/>
      <c r="J668" s="282"/>
      <c r="K668" s="282"/>
      <c r="L668" s="283"/>
      <c r="M668" s="282"/>
      <c r="N668" s="282"/>
      <c r="O668" s="282"/>
    </row>
    <row r="669" spans="5:15" ht="15.75" hidden="1" customHeight="1" x14ac:dyDescent="0.2">
      <c r="E669" s="282"/>
      <c r="F669" s="282"/>
      <c r="G669" s="282"/>
      <c r="H669" s="282"/>
      <c r="I669" s="282"/>
      <c r="J669" s="282"/>
      <c r="K669" s="282"/>
      <c r="L669" s="283"/>
      <c r="M669" s="282"/>
      <c r="N669" s="282"/>
      <c r="O669" s="282"/>
    </row>
    <row r="670" spans="5:15" ht="15.75" hidden="1" customHeight="1" x14ac:dyDescent="0.2">
      <c r="E670" s="282"/>
      <c r="F670" s="282"/>
      <c r="G670" s="282"/>
      <c r="H670" s="282"/>
      <c r="I670" s="282"/>
      <c r="J670" s="282"/>
      <c r="K670" s="282"/>
      <c r="L670" s="283"/>
      <c r="M670" s="282"/>
      <c r="N670" s="282"/>
      <c r="O670" s="282"/>
    </row>
    <row r="671" spans="5:15" ht="15.75" hidden="1" customHeight="1" x14ac:dyDescent="0.2">
      <c r="E671" s="282"/>
      <c r="F671" s="282"/>
      <c r="G671" s="282"/>
      <c r="H671" s="282"/>
      <c r="I671" s="282"/>
      <c r="J671" s="282"/>
      <c r="K671" s="282"/>
      <c r="L671" s="283"/>
      <c r="M671" s="282"/>
      <c r="N671" s="282"/>
      <c r="O671" s="282"/>
    </row>
    <row r="672" spans="5:15" ht="15.75" hidden="1" customHeight="1" x14ac:dyDescent="0.2">
      <c r="E672" s="282"/>
      <c r="F672" s="282"/>
      <c r="G672" s="282"/>
      <c r="H672" s="282"/>
      <c r="I672" s="282"/>
      <c r="J672" s="282"/>
      <c r="K672" s="282"/>
      <c r="L672" s="283"/>
      <c r="M672" s="282"/>
      <c r="N672" s="282"/>
      <c r="O672" s="282"/>
    </row>
    <row r="673" spans="5:15" ht="15.75" hidden="1" customHeight="1" x14ac:dyDescent="0.2">
      <c r="E673" s="282"/>
      <c r="F673" s="282"/>
      <c r="G673" s="282"/>
      <c r="H673" s="282"/>
      <c r="I673" s="282"/>
      <c r="J673" s="282"/>
      <c r="K673" s="282"/>
      <c r="L673" s="283"/>
      <c r="M673" s="282"/>
      <c r="N673" s="282"/>
      <c r="O673" s="282"/>
    </row>
    <row r="674" spans="5:15" ht="15.75" hidden="1" customHeight="1" x14ac:dyDescent="0.2">
      <c r="E674" s="282"/>
      <c r="F674" s="282"/>
      <c r="G674" s="282"/>
      <c r="H674" s="282"/>
      <c r="I674" s="282"/>
      <c r="J674" s="282"/>
      <c r="K674" s="282"/>
      <c r="L674" s="283"/>
      <c r="M674" s="282"/>
      <c r="N674" s="282"/>
      <c r="O674" s="282"/>
    </row>
    <row r="675" spans="5:15" ht="15.75" hidden="1" customHeight="1" x14ac:dyDescent="0.2">
      <c r="E675" s="282"/>
      <c r="F675" s="282"/>
      <c r="G675" s="282"/>
      <c r="H675" s="282"/>
      <c r="I675" s="282"/>
      <c r="J675" s="282"/>
      <c r="K675" s="282"/>
      <c r="L675" s="283"/>
      <c r="M675" s="282"/>
      <c r="N675" s="282"/>
      <c r="O675" s="282"/>
    </row>
    <row r="676" spans="5:15" ht="15.75" hidden="1" customHeight="1" x14ac:dyDescent="0.2">
      <c r="E676" s="282"/>
      <c r="F676" s="282"/>
      <c r="G676" s="282"/>
      <c r="H676" s="282"/>
      <c r="I676" s="282"/>
      <c r="J676" s="282"/>
      <c r="K676" s="282"/>
      <c r="L676" s="283"/>
      <c r="M676" s="282"/>
      <c r="N676" s="282"/>
      <c r="O676" s="282"/>
    </row>
    <row r="677" spans="5:15" ht="15.75" hidden="1" customHeight="1" x14ac:dyDescent="0.2">
      <c r="E677" s="282"/>
      <c r="F677" s="282"/>
      <c r="G677" s="282"/>
      <c r="H677" s="282"/>
      <c r="I677" s="282"/>
      <c r="J677" s="282"/>
      <c r="K677" s="282"/>
      <c r="L677" s="283"/>
      <c r="M677" s="282"/>
      <c r="N677" s="282"/>
      <c r="O677" s="282"/>
    </row>
    <row r="678" spans="5:15" ht="15.75" hidden="1" customHeight="1" x14ac:dyDescent="0.2">
      <c r="E678" s="282"/>
      <c r="F678" s="282"/>
      <c r="G678" s="282"/>
      <c r="H678" s="282"/>
      <c r="I678" s="282"/>
      <c r="J678" s="282"/>
      <c r="K678" s="282"/>
      <c r="L678" s="283"/>
      <c r="M678" s="282"/>
      <c r="N678" s="282"/>
      <c r="O678" s="282"/>
    </row>
    <row r="679" spans="5:15" ht="15.75" hidden="1" customHeight="1" x14ac:dyDescent="0.2">
      <c r="E679" s="282"/>
      <c r="F679" s="282"/>
      <c r="G679" s="282"/>
      <c r="H679" s="282"/>
      <c r="I679" s="282"/>
      <c r="J679" s="282"/>
      <c r="K679" s="282"/>
      <c r="L679" s="283"/>
      <c r="M679" s="282"/>
      <c r="N679" s="282"/>
      <c r="O679" s="282"/>
    </row>
    <row r="680" spans="5:15" ht="15.75" hidden="1" customHeight="1" x14ac:dyDescent="0.2">
      <c r="E680" s="282"/>
      <c r="F680" s="282"/>
      <c r="G680" s="282"/>
      <c r="H680" s="282"/>
      <c r="I680" s="282"/>
      <c r="J680" s="282"/>
      <c r="K680" s="282"/>
      <c r="L680" s="283"/>
      <c r="M680" s="282"/>
      <c r="N680" s="282"/>
      <c r="O680" s="282"/>
    </row>
    <row r="681" spans="5:15" ht="15.75" hidden="1" customHeight="1" x14ac:dyDescent="0.2">
      <c r="E681" s="282"/>
      <c r="F681" s="282"/>
      <c r="G681" s="282"/>
      <c r="H681" s="282"/>
      <c r="I681" s="282"/>
      <c r="J681" s="282"/>
      <c r="K681" s="282"/>
      <c r="L681" s="283"/>
      <c r="M681" s="282"/>
      <c r="N681" s="282"/>
      <c r="O681" s="282"/>
    </row>
    <row r="682" spans="5:15" ht="15.75" hidden="1" customHeight="1" x14ac:dyDescent="0.2">
      <c r="E682" s="282"/>
      <c r="F682" s="282"/>
      <c r="G682" s="282"/>
      <c r="H682" s="282"/>
      <c r="I682" s="282"/>
      <c r="J682" s="282"/>
      <c r="K682" s="282"/>
      <c r="L682" s="283"/>
      <c r="M682" s="282"/>
      <c r="N682" s="282"/>
      <c r="O682" s="282"/>
    </row>
    <row r="683" spans="5:15" ht="15.75" hidden="1" customHeight="1" x14ac:dyDescent="0.2">
      <c r="E683" s="282"/>
      <c r="F683" s="282"/>
      <c r="G683" s="282"/>
      <c r="H683" s="282"/>
      <c r="I683" s="282"/>
      <c r="J683" s="282"/>
      <c r="K683" s="282"/>
      <c r="L683" s="283"/>
      <c r="M683" s="282"/>
      <c r="N683" s="282"/>
      <c r="O683" s="282"/>
    </row>
    <row r="684" spans="5:15" ht="15.75" hidden="1" customHeight="1" x14ac:dyDescent="0.2">
      <c r="E684" s="282"/>
      <c r="F684" s="282"/>
      <c r="G684" s="282"/>
      <c r="H684" s="282"/>
      <c r="I684" s="282"/>
      <c r="J684" s="282"/>
      <c r="K684" s="282"/>
      <c r="L684" s="283"/>
      <c r="M684" s="282"/>
      <c r="N684" s="282"/>
      <c r="O684" s="282"/>
    </row>
    <row r="685" spans="5:15" ht="15.75" hidden="1" customHeight="1" x14ac:dyDescent="0.2">
      <c r="E685" s="282"/>
      <c r="F685" s="282"/>
      <c r="G685" s="282"/>
      <c r="H685" s="282"/>
      <c r="I685" s="282"/>
      <c r="J685" s="282"/>
      <c r="K685" s="282"/>
      <c r="L685" s="283"/>
      <c r="M685" s="282"/>
      <c r="N685" s="282"/>
      <c r="O685" s="282"/>
    </row>
    <row r="686" spans="5:15" ht="15.75" hidden="1" customHeight="1" x14ac:dyDescent="0.2">
      <c r="E686" s="282"/>
      <c r="F686" s="282"/>
      <c r="G686" s="282"/>
      <c r="H686" s="282"/>
      <c r="I686" s="282"/>
      <c r="J686" s="282"/>
      <c r="K686" s="282"/>
      <c r="L686" s="283"/>
      <c r="M686" s="282"/>
      <c r="N686" s="282"/>
      <c r="O686" s="282"/>
    </row>
    <row r="687" spans="5:15" ht="15.75" hidden="1" customHeight="1" x14ac:dyDescent="0.2">
      <c r="E687" s="282"/>
      <c r="F687" s="282"/>
      <c r="G687" s="282"/>
      <c r="H687" s="282"/>
      <c r="I687" s="282"/>
      <c r="J687" s="282"/>
      <c r="K687" s="282"/>
      <c r="L687" s="283"/>
      <c r="M687" s="282"/>
      <c r="N687" s="282"/>
      <c r="O687" s="282"/>
    </row>
    <row r="688" spans="5:15" ht="15.75" hidden="1" customHeight="1" x14ac:dyDescent="0.2">
      <c r="E688" s="282"/>
      <c r="F688" s="282"/>
      <c r="G688" s="282"/>
      <c r="H688" s="282"/>
      <c r="I688" s="282"/>
      <c r="J688" s="282"/>
      <c r="K688" s="282"/>
      <c r="L688" s="283"/>
      <c r="M688" s="282"/>
      <c r="N688" s="282"/>
      <c r="O688" s="282"/>
    </row>
    <row r="689" spans="5:15" ht="15.75" hidden="1" customHeight="1" x14ac:dyDescent="0.2">
      <c r="E689" s="282"/>
      <c r="F689" s="282"/>
      <c r="G689" s="282"/>
      <c r="H689" s="282"/>
      <c r="I689" s="282"/>
      <c r="J689" s="282"/>
      <c r="K689" s="282"/>
      <c r="L689" s="283"/>
      <c r="M689" s="282"/>
      <c r="N689" s="282"/>
      <c r="O689" s="282"/>
    </row>
    <row r="690" spans="5:15" ht="15.75" hidden="1" customHeight="1" x14ac:dyDescent="0.2">
      <c r="E690" s="282"/>
      <c r="F690" s="282"/>
      <c r="G690" s="282"/>
      <c r="H690" s="282"/>
      <c r="I690" s="282"/>
      <c r="J690" s="282"/>
      <c r="K690" s="282"/>
      <c r="L690" s="283"/>
      <c r="M690" s="282"/>
      <c r="N690" s="282"/>
      <c r="O690" s="282"/>
    </row>
    <row r="691" spans="5:15" ht="15.75" hidden="1" customHeight="1" x14ac:dyDescent="0.2">
      <c r="E691" s="282"/>
      <c r="F691" s="282"/>
      <c r="G691" s="282"/>
      <c r="H691" s="282"/>
      <c r="I691" s="282"/>
      <c r="J691" s="282"/>
      <c r="K691" s="282"/>
      <c r="L691" s="283"/>
      <c r="M691" s="282"/>
      <c r="N691" s="282"/>
      <c r="O691" s="282"/>
    </row>
    <row r="692" spans="5:15" ht="15.75" hidden="1" customHeight="1" x14ac:dyDescent="0.2">
      <c r="E692" s="282"/>
      <c r="F692" s="282"/>
      <c r="G692" s="282"/>
      <c r="H692" s="282"/>
      <c r="I692" s="282"/>
      <c r="J692" s="282"/>
      <c r="K692" s="282"/>
      <c r="L692" s="283"/>
      <c r="M692" s="282"/>
      <c r="N692" s="282"/>
      <c r="O692" s="282"/>
    </row>
    <row r="693" spans="5:15" ht="15.75" hidden="1" customHeight="1" x14ac:dyDescent="0.2">
      <c r="E693" s="282"/>
      <c r="F693" s="282"/>
      <c r="G693" s="282"/>
      <c r="H693" s="282"/>
      <c r="I693" s="282"/>
      <c r="J693" s="282"/>
      <c r="K693" s="282"/>
      <c r="L693" s="283"/>
      <c r="M693" s="282"/>
      <c r="N693" s="282"/>
      <c r="O693" s="282"/>
    </row>
    <row r="694" spans="5:15" ht="15.75" hidden="1" customHeight="1" x14ac:dyDescent="0.2">
      <c r="E694" s="282"/>
      <c r="F694" s="282"/>
      <c r="G694" s="282"/>
      <c r="H694" s="282"/>
      <c r="I694" s="282"/>
      <c r="J694" s="282"/>
      <c r="K694" s="282"/>
      <c r="L694" s="283"/>
      <c r="M694" s="282"/>
      <c r="N694" s="282"/>
      <c r="O694" s="282"/>
    </row>
    <row r="695" spans="5:15" ht="15.75" hidden="1" customHeight="1" x14ac:dyDescent="0.2">
      <c r="E695" s="282"/>
      <c r="F695" s="282"/>
      <c r="G695" s="282"/>
      <c r="H695" s="282"/>
      <c r="I695" s="282"/>
      <c r="J695" s="282"/>
      <c r="K695" s="282"/>
      <c r="L695" s="283"/>
      <c r="M695" s="282"/>
      <c r="N695" s="282"/>
      <c r="O695" s="282"/>
    </row>
    <row r="696" spans="5:15" ht="15.75" hidden="1" customHeight="1" x14ac:dyDescent="0.2">
      <c r="E696" s="282"/>
      <c r="F696" s="282"/>
      <c r="G696" s="282"/>
      <c r="H696" s="282"/>
      <c r="I696" s="282"/>
      <c r="J696" s="282"/>
      <c r="K696" s="282"/>
      <c r="L696" s="283"/>
      <c r="M696" s="282"/>
      <c r="N696" s="282"/>
      <c r="O696" s="282"/>
    </row>
    <row r="697" spans="5:15" ht="15.75" hidden="1" customHeight="1" x14ac:dyDescent="0.2">
      <c r="E697" s="282"/>
      <c r="F697" s="282"/>
      <c r="G697" s="282"/>
      <c r="H697" s="282"/>
      <c r="I697" s="282"/>
      <c r="J697" s="282"/>
      <c r="K697" s="282"/>
      <c r="L697" s="283"/>
      <c r="M697" s="282"/>
      <c r="N697" s="282"/>
      <c r="O697" s="282"/>
    </row>
    <row r="698" spans="5:15" ht="15.75" hidden="1" customHeight="1" x14ac:dyDescent="0.2">
      <c r="E698" s="282"/>
      <c r="F698" s="282"/>
      <c r="G698" s="282"/>
      <c r="H698" s="282"/>
      <c r="I698" s="282"/>
      <c r="J698" s="282"/>
      <c r="K698" s="282"/>
      <c r="L698" s="283"/>
      <c r="M698" s="282"/>
      <c r="N698" s="282"/>
      <c r="O698" s="282"/>
    </row>
    <row r="699" spans="5:15" ht="15.75" hidden="1" customHeight="1" x14ac:dyDescent="0.2">
      <c r="E699" s="282"/>
      <c r="F699" s="282"/>
      <c r="G699" s="282"/>
      <c r="H699" s="282"/>
      <c r="I699" s="282"/>
      <c r="J699" s="282"/>
      <c r="K699" s="282"/>
      <c r="L699" s="283"/>
      <c r="M699" s="282"/>
      <c r="N699" s="282"/>
      <c r="O699" s="282"/>
    </row>
    <row r="700" spans="5:15" ht="15.75" hidden="1" customHeight="1" x14ac:dyDescent="0.2">
      <c r="E700" s="282"/>
      <c r="F700" s="282"/>
      <c r="G700" s="282"/>
      <c r="H700" s="282"/>
      <c r="I700" s="282"/>
      <c r="J700" s="282"/>
      <c r="K700" s="282"/>
      <c r="L700" s="283"/>
      <c r="M700" s="282"/>
      <c r="N700" s="282"/>
      <c r="O700" s="282"/>
    </row>
    <row r="701" spans="5:15" ht="15.75" hidden="1" customHeight="1" x14ac:dyDescent="0.2">
      <c r="E701" s="282"/>
      <c r="F701" s="282"/>
      <c r="G701" s="282"/>
      <c r="H701" s="282"/>
      <c r="I701" s="282"/>
      <c r="J701" s="282"/>
      <c r="K701" s="282"/>
      <c r="L701" s="283"/>
      <c r="M701" s="282"/>
      <c r="N701" s="282"/>
      <c r="O701" s="282"/>
    </row>
    <row r="702" spans="5:15" ht="15.75" hidden="1" customHeight="1" x14ac:dyDescent="0.2">
      <c r="E702" s="282"/>
      <c r="F702" s="282"/>
      <c r="G702" s="282"/>
      <c r="H702" s="282"/>
      <c r="I702" s="282"/>
      <c r="J702" s="282"/>
      <c r="K702" s="282"/>
      <c r="L702" s="283"/>
      <c r="M702" s="282"/>
      <c r="N702" s="282"/>
      <c r="O702" s="282"/>
    </row>
    <row r="703" spans="5:15" ht="15.75" hidden="1" customHeight="1" x14ac:dyDescent="0.2">
      <c r="E703" s="282"/>
      <c r="F703" s="282"/>
      <c r="G703" s="282"/>
      <c r="H703" s="282"/>
      <c r="I703" s="282"/>
      <c r="J703" s="282"/>
      <c r="K703" s="282"/>
      <c r="L703" s="283"/>
      <c r="M703" s="282"/>
      <c r="N703" s="282"/>
      <c r="O703" s="282"/>
    </row>
    <row r="704" spans="5:15" ht="15.75" hidden="1" customHeight="1" x14ac:dyDescent="0.2">
      <c r="E704" s="282"/>
      <c r="F704" s="282"/>
      <c r="G704" s="282"/>
      <c r="H704" s="282"/>
      <c r="I704" s="282"/>
      <c r="J704" s="282"/>
      <c r="K704" s="282"/>
      <c r="L704" s="283"/>
      <c r="M704" s="282"/>
      <c r="N704" s="282"/>
      <c r="O704" s="282"/>
    </row>
    <row r="705" spans="5:15" ht="15.75" hidden="1" customHeight="1" x14ac:dyDescent="0.2">
      <c r="E705" s="282"/>
      <c r="F705" s="282"/>
      <c r="G705" s="282"/>
      <c r="H705" s="282"/>
      <c r="I705" s="282"/>
      <c r="J705" s="282"/>
      <c r="K705" s="282"/>
      <c r="L705" s="283"/>
      <c r="M705" s="282"/>
      <c r="N705" s="282"/>
      <c r="O705" s="282"/>
    </row>
    <row r="706" spans="5:15" ht="15.75" hidden="1" customHeight="1" x14ac:dyDescent="0.2">
      <c r="E706" s="282"/>
      <c r="F706" s="282"/>
      <c r="G706" s="282"/>
      <c r="H706" s="282"/>
      <c r="I706" s="282"/>
      <c r="J706" s="282"/>
      <c r="K706" s="282"/>
      <c r="L706" s="283"/>
      <c r="M706" s="282"/>
      <c r="N706" s="282"/>
      <c r="O706" s="282"/>
    </row>
    <row r="707" spans="5:15" ht="15.75" hidden="1" customHeight="1" x14ac:dyDescent="0.2">
      <c r="E707" s="282"/>
      <c r="F707" s="282"/>
      <c r="G707" s="282"/>
      <c r="H707" s="282"/>
      <c r="I707" s="282"/>
      <c r="J707" s="282"/>
      <c r="K707" s="282"/>
      <c r="L707" s="283"/>
      <c r="M707" s="282"/>
      <c r="N707" s="282"/>
      <c r="O707" s="282"/>
    </row>
    <row r="708" spans="5:15" ht="15.75" hidden="1" customHeight="1" x14ac:dyDescent="0.2">
      <c r="E708" s="282"/>
      <c r="F708" s="282"/>
      <c r="G708" s="282"/>
      <c r="H708" s="282"/>
      <c r="I708" s="282"/>
      <c r="J708" s="282"/>
      <c r="K708" s="282"/>
      <c r="L708" s="283"/>
      <c r="M708" s="282"/>
      <c r="N708" s="282"/>
      <c r="O708" s="282"/>
    </row>
    <row r="709" spans="5:15" ht="15.75" hidden="1" customHeight="1" x14ac:dyDescent="0.2">
      <c r="E709" s="282"/>
      <c r="F709" s="282"/>
      <c r="G709" s="282"/>
      <c r="H709" s="282"/>
      <c r="I709" s="282"/>
      <c r="J709" s="282"/>
      <c r="K709" s="282"/>
      <c r="L709" s="283"/>
      <c r="M709" s="282"/>
      <c r="N709" s="282"/>
      <c r="O709" s="282"/>
    </row>
    <row r="710" spans="5:15" ht="15.75" hidden="1" customHeight="1" x14ac:dyDescent="0.2">
      <c r="E710" s="282"/>
      <c r="F710" s="282"/>
      <c r="G710" s="282"/>
      <c r="H710" s="282"/>
      <c r="I710" s="282"/>
      <c r="J710" s="282"/>
      <c r="K710" s="282"/>
      <c r="L710" s="283"/>
      <c r="M710" s="282"/>
      <c r="N710" s="282"/>
      <c r="O710" s="282"/>
    </row>
    <row r="711" spans="5:15" ht="15.75" hidden="1" customHeight="1" x14ac:dyDescent="0.2">
      <c r="E711" s="282"/>
      <c r="F711" s="282"/>
      <c r="G711" s="282"/>
      <c r="H711" s="282"/>
      <c r="I711" s="282"/>
      <c r="J711" s="282"/>
      <c r="K711" s="282"/>
      <c r="L711" s="283"/>
      <c r="M711" s="282"/>
      <c r="N711" s="282"/>
      <c r="O711" s="282"/>
    </row>
    <row r="712" spans="5:15" ht="15.75" hidden="1" customHeight="1" x14ac:dyDescent="0.2">
      <c r="E712" s="282"/>
      <c r="F712" s="282"/>
      <c r="G712" s="282"/>
      <c r="H712" s="282"/>
      <c r="I712" s="282"/>
      <c r="J712" s="282"/>
      <c r="K712" s="282"/>
      <c r="L712" s="283"/>
      <c r="M712" s="282"/>
      <c r="N712" s="282"/>
      <c r="O712" s="282"/>
    </row>
    <row r="713" spans="5:15" ht="15.75" hidden="1" customHeight="1" x14ac:dyDescent="0.2">
      <c r="E713" s="282"/>
      <c r="F713" s="282"/>
      <c r="G713" s="282"/>
      <c r="H713" s="282"/>
      <c r="I713" s="282"/>
      <c r="J713" s="282"/>
      <c r="K713" s="282"/>
      <c r="L713" s="283"/>
      <c r="M713" s="282"/>
      <c r="N713" s="282"/>
      <c r="O713" s="282"/>
    </row>
    <row r="714" spans="5:15" ht="15.75" hidden="1" customHeight="1" x14ac:dyDescent="0.2">
      <c r="E714" s="282"/>
      <c r="F714" s="282"/>
      <c r="G714" s="282"/>
      <c r="H714" s="282"/>
      <c r="I714" s="282"/>
      <c r="J714" s="282"/>
      <c r="K714" s="282"/>
      <c r="L714" s="283"/>
      <c r="M714" s="282"/>
      <c r="N714" s="282"/>
      <c r="O714" s="282"/>
    </row>
    <row r="715" spans="5:15" ht="15.75" hidden="1" customHeight="1" x14ac:dyDescent="0.2">
      <c r="E715" s="282"/>
      <c r="F715" s="282"/>
      <c r="G715" s="282"/>
      <c r="H715" s="282"/>
      <c r="I715" s="282"/>
      <c r="J715" s="282"/>
      <c r="K715" s="282"/>
      <c r="L715" s="283"/>
      <c r="M715" s="282"/>
      <c r="N715" s="282"/>
      <c r="O715" s="282"/>
    </row>
    <row r="716" spans="5:15" ht="15.75" hidden="1" customHeight="1" x14ac:dyDescent="0.2">
      <c r="E716" s="282"/>
      <c r="F716" s="282"/>
      <c r="G716" s="282"/>
      <c r="H716" s="282"/>
      <c r="I716" s="282"/>
      <c r="J716" s="282"/>
      <c r="K716" s="282"/>
      <c r="L716" s="283"/>
      <c r="M716" s="282"/>
      <c r="N716" s="282"/>
      <c r="O716" s="282"/>
    </row>
    <row r="717" spans="5:15" ht="15.75" hidden="1" customHeight="1" x14ac:dyDescent="0.2">
      <c r="E717" s="282"/>
      <c r="F717" s="282"/>
      <c r="G717" s="282"/>
      <c r="H717" s="282"/>
      <c r="I717" s="282"/>
      <c r="J717" s="282"/>
      <c r="K717" s="282"/>
      <c r="L717" s="283"/>
      <c r="M717" s="282"/>
      <c r="N717" s="282"/>
      <c r="O717" s="282"/>
    </row>
    <row r="718" spans="5:15" ht="15.75" hidden="1" customHeight="1" x14ac:dyDescent="0.2">
      <c r="E718" s="282"/>
      <c r="F718" s="282"/>
      <c r="G718" s="282"/>
      <c r="H718" s="282"/>
      <c r="I718" s="282"/>
      <c r="J718" s="282"/>
      <c r="K718" s="282"/>
      <c r="L718" s="283"/>
      <c r="M718" s="282"/>
      <c r="N718" s="282"/>
      <c r="O718" s="282"/>
    </row>
    <row r="719" spans="5:15" ht="15.75" hidden="1" customHeight="1" x14ac:dyDescent="0.2">
      <c r="E719" s="282"/>
      <c r="F719" s="282"/>
      <c r="G719" s="282"/>
      <c r="H719" s="282"/>
      <c r="I719" s="282"/>
      <c r="J719" s="282"/>
      <c r="K719" s="282"/>
      <c r="L719" s="283"/>
      <c r="M719" s="282"/>
      <c r="N719" s="282"/>
      <c r="O719" s="282"/>
    </row>
    <row r="720" spans="5:15" ht="15.75" hidden="1" customHeight="1" x14ac:dyDescent="0.2">
      <c r="E720" s="282"/>
      <c r="F720" s="282"/>
      <c r="G720" s="282"/>
      <c r="H720" s="282"/>
      <c r="I720" s="282"/>
      <c r="J720" s="282"/>
      <c r="K720" s="282"/>
      <c r="L720" s="283"/>
      <c r="M720" s="282"/>
      <c r="N720" s="282"/>
      <c r="O720" s="282"/>
    </row>
    <row r="721" spans="5:15" ht="15.75" hidden="1" customHeight="1" x14ac:dyDescent="0.2">
      <c r="E721" s="282"/>
      <c r="F721" s="282"/>
      <c r="G721" s="282"/>
      <c r="H721" s="282"/>
      <c r="I721" s="282"/>
      <c r="J721" s="282"/>
      <c r="K721" s="282"/>
      <c r="L721" s="283"/>
      <c r="M721" s="282"/>
      <c r="N721" s="282"/>
      <c r="O721" s="282"/>
    </row>
    <row r="722" spans="5:15" ht="15.75" hidden="1" customHeight="1" x14ac:dyDescent="0.2">
      <c r="E722" s="282"/>
      <c r="F722" s="282"/>
      <c r="G722" s="282"/>
      <c r="H722" s="282"/>
      <c r="I722" s="282"/>
      <c r="J722" s="282"/>
      <c r="K722" s="282"/>
      <c r="L722" s="283"/>
      <c r="M722" s="282"/>
      <c r="N722" s="282"/>
      <c r="O722" s="282"/>
    </row>
    <row r="723" spans="5:15" ht="15.75" hidden="1" customHeight="1" x14ac:dyDescent="0.2">
      <c r="E723" s="282"/>
      <c r="F723" s="282"/>
      <c r="G723" s="282"/>
      <c r="H723" s="282"/>
      <c r="I723" s="282"/>
      <c r="J723" s="282"/>
      <c r="K723" s="282"/>
      <c r="L723" s="283"/>
      <c r="M723" s="282"/>
      <c r="N723" s="282"/>
      <c r="O723" s="282"/>
    </row>
    <row r="724" spans="5:15" ht="15.75" hidden="1" customHeight="1" x14ac:dyDescent="0.2">
      <c r="E724" s="282"/>
      <c r="F724" s="282"/>
      <c r="G724" s="282"/>
      <c r="H724" s="282"/>
      <c r="I724" s="282"/>
      <c r="J724" s="282"/>
      <c r="K724" s="282"/>
      <c r="L724" s="283"/>
      <c r="M724" s="282"/>
      <c r="N724" s="282"/>
      <c r="O724" s="282"/>
    </row>
    <row r="725" spans="5:15" ht="15.75" hidden="1" customHeight="1" x14ac:dyDescent="0.2">
      <c r="E725" s="282"/>
      <c r="F725" s="282"/>
      <c r="G725" s="282"/>
      <c r="H725" s="282"/>
      <c r="I725" s="282"/>
      <c r="J725" s="282"/>
      <c r="K725" s="282"/>
      <c r="L725" s="283"/>
      <c r="M725" s="282"/>
      <c r="N725" s="282"/>
      <c r="O725" s="282"/>
    </row>
    <row r="726" spans="5:15" ht="15.75" hidden="1" customHeight="1" x14ac:dyDescent="0.2">
      <c r="E726" s="282"/>
      <c r="F726" s="282"/>
      <c r="G726" s="282"/>
      <c r="H726" s="282"/>
      <c r="I726" s="282"/>
      <c r="J726" s="282"/>
      <c r="K726" s="282"/>
      <c r="L726" s="283"/>
      <c r="M726" s="282"/>
      <c r="N726" s="282"/>
      <c r="O726" s="282"/>
    </row>
    <row r="727" spans="5:15" ht="15.75" hidden="1" customHeight="1" x14ac:dyDescent="0.2">
      <c r="E727" s="282"/>
      <c r="F727" s="282"/>
      <c r="G727" s="282"/>
      <c r="H727" s="282"/>
      <c r="I727" s="282"/>
      <c r="J727" s="282"/>
      <c r="K727" s="282"/>
      <c r="L727" s="283"/>
      <c r="M727" s="282"/>
      <c r="N727" s="282"/>
      <c r="O727" s="282"/>
    </row>
    <row r="728" spans="5:15" ht="15.75" hidden="1" customHeight="1" x14ac:dyDescent="0.2">
      <c r="E728" s="282"/>
      <c r="F728" s="282"/>
      <c r="G728" s="282"/>
      <c r="H728" s="282"/>
      <c r="I728" s="282"/>
      <c r="J728" s="282"/>
      <c r="K728" s="282"/>
      <c r="L728" s="283"/>
      <c r="M728" s="282"/>
      <c r="N728" s="282"/>
      <c r="O728" s="282"/>
    </row>
    <row r="729" spans="5:15" ht="15.75" hidden="1" customHeight="1" x14ac:dyDescent="0.2">
      <c r="E729" s="282"/>
      <c r="F729" s="282"/>
      <c r="G729" s="282"/>
      <c r="H729" s="282"/>
      <c r="I729" s="282"/>
      <c r="J729" s="282"/>
      <c r="K729" s="282"/>
      <c r="L729" s="283"/>
      <c r="M729" s="282"/>
      <c r="N729" s="282"/>
      <c r="O729" s="282"/>
    </row>
    <row r="730" spans="5:15" ht="15.75" hidden="1" customHeight="1" x14ac:dyDescent="0.2">
      <c r="E730" s="282"/>
      <c r="F730" s="282"/>
      <c r="G730" s="282"/>
      <c r="H730" s="282"/>
      <c r="I730" s="282"/>
      <c r="J730" s="282"/>
      <c r="K730" s="282"/>
      <c r="L730" s="283"/>
      <c r="M730" s="282"/>
      <c r="N730" s="282"/>
      <c r="O730" s="282"/>
    </row>
    <row r="731" spans="5:15" ht="15.75" hidden="1" customHeight="1" x14ac:dyDescent="0.2">
      <c r="E731" s="282"/>
      <c r="F731" s="282"/>
      <c r="G731" s="282"/>
      <c r="H731" s="282"/>
      <c r="I731" s="282"/>
      <c r="J731" s="282"/>
      <c r="K731" s="282"/>
      <c r="L731" s="283"/>
      <c r="M731" s="282"/>
      <c r="N731" s="282"/>
      <c r="O731" s="282"/>
    </row>
    <row r="732" spans="5:15" ht="15.75" hidden="1" customHeight="1" x14ac:dyDescent="0.2">
      <c r="E732" s="282"/>
      <c r="F732" s="282"/>
      <c r="G732" s="282"/>
      <c r="H732" s="282"/>
      <c r="I732" s="282"/>
      <c r="J732" s="282"/>
      <c r="K732" s="282"/>
      <c r="L732" s="283"/>
      <c r="M732" s="282"/>
      <c r="N732" s="282"/>
      <c r="O732" s="282"/>
    </row>
    <row r="733" spans="5:15" ht="15.75" hidden="1" customHeight="1" x14ac:dyDescent="0.2">
      <c r="E733" s="282"/>
      <c r="F733" s="282"/>
      <c r="G733" s="282"/>
      <c r="H733" s="282"/>
      <c r="I733" s="282"/>
      <c r="J733" s="282"/>
      <c r="K733" s="282"/>
      <c r="L733" s="283"/>
      <c r="M733" s="282"/>
      <c r="N733" s="282"/>
      <c r="O733" s="282"/>
    </row>
    <row r="734" spans="5:15" ht="15.75" hidden="1" customHeight="1" x14ac:dyDescent="0.2">
      <c r="E734" s="282"/>
      <c r="F734" s="282"/>
      <c r="G734" s="282"/>
      <c r="H734" s="282"/>
      <c r="I734" s="282"/>
      <c r="J734" s="282"/>
      <c r="K734" s="282"/>
      <c r="L734" s="283"/>
      <c r="M734" s="282"/>
      <c r="N734" s="282"/>
      <c r="O734" s="282"/>
    </row>
    <row r="735" spans="5:15" ht="15.75" hidden="1" customHeight="1" x14ac:dyDescent="0.2">
      <c r="E735" s="282"/>
      <c r="F735" s="282"/>
      <c r="G735" s="282"/>
      <c r="H735" s="282"/>
      <c r="I735" s="282"/>
      <c r="J735" s="282"/>
      <c r="K735" s="282"/>
      <c r="L735" s="283"/>
      <c r="M735" s="282"/>
      <c r="N735" s="282"/>
      <c r="O735" s="282"/>
    </row>
    <row r="736" spans="5:15" ht="15.75" hidden="1" customHeight="1" x14ac:dyDescent="0.2">
      <c r="E736" s="282"/>
      <c r="F736" s="282"/>
      <c r="G736" s="282"/>
      <c r="H736" s="282"/>
      <c r="I736" s="282"/>
      <c r="J736" s="282"/>
      <c r="K736" s="282"/>
      <c r="L736" s="283"/>
      <c r="M736" s="282"/>
      <c r="N736" s="282"/>
      <c r="O736" s="282"/>
    </row>
    <row r="737" spans="5:15" ht="15.75" hidden="1" customHeight="1" x14ac:dyDescent="0.2">
      <c r="E737" s="282"/>
      <c r="F737" s="282"/>
      <c r="G737" s="282"/>
      <c r="H737" s="282"/>
      <c r="I737" s="282"/>
      <c r="J737" s="282"/>
      <c r="K737" s="282"/>
      <c r="L737" s="283"/>
      <c r="M737" s="282"/>
      <c r="N737" s="282"/>
      <c r="O737" s="282"/>
    </row>
    <row r="738" spans="5:15" ht="15.75" hidden="1" customHeight="1" x14ac:dyDescent="0.2">
      <c r="E738" s="282"/>
      <c r="F738" s="282"/>
      <c r="G738" s="282"/>
      <c r="H738" s="282"/>
      <c r="I738" s="282"/>
      <c r="J738" s="282"/>
      <c r="K738" s="282"/>
      <c r="L738" s="283"/>
      <c r="M738" s="282"/>
      <c r="N738" s="282"/>
      <c r="O738" s="282"/>
    </row>
    <row r="739" spans="5:15" ht="15.75" hidden="1" customHeight="1" x14ac:dyDescent="0.2">
      <c r="E739" s="282"/>
      <c r="F739" s="282"/>
      <c r="G739" s="282"/>
      <c r="H739" s="282"/>
      <c r="I739" s="282"/>
      <c r="J739" s="282"/>
      <c r="K739" s="282"/>
      <c r="L739" s="283"/>
      <c r="M739" s="282"/>
      <c r="N739" s="282"/>
      <c r="O739" s="282"/>
    </row>
    <row r="740" spans="5:15" ht="15.75" hidden="1" customHeight="1" x14ac:dyDescent="0.2">
      <c r="E740" s="282"/>
      <c r="F740" s="282"/>
      <c r="G740" s="282"/>
      <c r="H740" s="282"/>
      <c r="I740" s="282"/>
      <c r="J740" s="282"/>
      <c r="K740" s="282"/>
      <c r="L740" s="283"/>
      <c r="M740" s="282"/>
      <c r="N740" s="282"/>
      <c r="O740" s="282"/>
    </row>
    <row r="741" spans="5:15" ht="15.75" hidden="1" customHeight="1" x14ac:dyDescent="0.2">
      <c r="E741" s="282"/>
      <c r="F741" s="282"/>
      <c r="G741" s="282"/>
      <c r="H741" s="282"/>
      <c r="I741" s="282"/>
      <c r="J741" s="282"/>
      <c r="K741" s="282"/>
      <c r="L741" s="283"/>
      <c r="M741" s="282"/>
      <c r="N741" s="282"/>
      <c r="O741" s="282"/>
    </row>
    <row r="742" spans="5:15" ht="15.75" hidden="1" customHeight="1" x14ac:dyDescent="0.2">
      <c r="E742" s="282"/>
      <c r="F742" s="282"/>
      <c r="G742" s="282"/>
      <c r="H742" s="282"/>
      <c r="I742" s="282"/>
      <c r="J742" s="282"/>
      <c r="K742" s="282"/>
      <c r="L742" s="283"/>
      <c r="M742" s="282"/>
      <c r="N742" s="282"/>
      <c r="O742" s="282"/>
    </row>
    <row r="743" spans="5:15" ht="15.75" hidden="1" customHeight="1" x14ac:dyDescent="0.2">
      <c r="E743" s="282"/>
      <c r="F743" s="282"/>
      <c r="G743" s="282"/>
      <c r="H743" s="282"/>
      <c r="I743" s="282"/>
      <c r="J743" s="282"/>
      <c r="K743" s="282"/>
      <c r="L743" s="283"/>
      <c r="M743" s="282"/>
      <c r="N743" s="282"/>
      <c r="O743" s="282"/>
    </row>
    <row r="744" spans="5:15" ht="15.75" hidden="1" customHeight="1" x14ac:dyDescent="0.2">
      <c r="E744" s="282"/>
      <c r="F744" s="282"/>
      <c r="G744" s="282"/>
      <c r="H744" s="282"/>
      <c r="I744" s="282"/>
      <c r="J744" s="282"/>
      <c r="K744" s="282"/>
      <c r="L744" s="283"/>
      <c r="M744" s="282"/>
      <c r="N744" s="282"/>
      <c r="O744" s="282"/>
    </row>
    <row r="745" spans="5:15" ht="15.75" hidden="1" customHeight="1" x14ac:dyDescent="0.2">
      <c r="E745" s="282"/>
      <c r="F745" s="282"/>
      <c r="G745" s="282"/>
      <c r="H745" s="282"/>
      <c r="I745" s="282"/>
      <c r="J745" s="282"/>
      <c r="K745" s="282"/>
      <c r="L745" s="283"/>
      <c r="M745" s="282"/>
      <c r="N745" s="282"/>
      <c r="O745" s="282"/>
    </row>
    <row r="746" spans="5:15" ht="15.75" hidden="1" customHeight="1" x14ac:dyDescent="0.2">
      <c r="E746" s="282"/>
      <c r="F746" s="282"/>
      <c r="G746" s="282"/>
      <c r="H746" s="282"/>
      <c r="I746" s="282"/>
      <c r="J746" s="282"/>
      <c r="K746" s="282"/>
      <c r="L746" s="283"/>
      <c r="M746" s="282"/>
      <c r="N746" s="282"/>
      <c r="O746" s="282"/>
    </row>
    <row r="747" spans="5:15" ht="15.75" hidden="1" customHeight="1" x14ac:dyDescent="0.2">
      <c r="E747" s="282"/>
      <c r="F747" s="282"/>
      <c r="G747" s="282"/>
      <c r="H747" s="282"/>
      <c r="I747" s="282"/>
      <c r="J747" s="282"/>
      <c r="K747" s="282"/>
      <c r="L747" s="283"/>
      <c r="M747" s="282"/>
      <c r="N747" s="282"/>
      <c r="O747" s="282"/>
    </row>
    <row r="748" spans="5:15" ht="15.75" hidden="1" customHeight="1" x14ac:dyDescent="0.2">
      <c r="E748" s="282"/>
      <c r="F748" s="282"/>
      <c r="G748" s="282"/>
      <c r="H748" s="282"/>
      <c r="I748" s="282"/>
      <c r="J748" s="282"/>
      <c r="K748" s="282"/>
      <c r="L748" s="283"/>
      <c r="M748" s="282"/>
      <c r="N748" s="282"/>
      <c r="O748" s="282"/>
    </row>
    <row r="749" spans="5:15" ht="15.75" hidden="1" customHeight="1" x14ac:dyDescent="0.2">
      <c r="E749" s="282"/>
      <c r="F749" s="282"/>
      <c r="G749" s="282"/>
      <c r="H749" s="282"/>
      <c r="I749" s="282"/>
      <c r="J749" s="282"/>
      <c r="K749" s="282"/>
      <c r="L749" s="283"/>
      <c r="M749" s="282"/>
      <c r="N749" s="282"/>
      <c r="O749" s="282"/>
    </row>
    <row r="750" spans="5:15" ht="15.75" hidden="1" customHeight="1" x14ac:dyDescent="0.2">
      <c r="E750" s="282"/>
      <c r="F750" s="282"/>
      <c r="G750" s="282"/>
      <c r="H750" s="282"/>
      <c r="I750" s="282"/>
      <c r="J750" s="282"/>
      <c r="K750" s="282"/>
      <c r="L750" s="283"/>
      <c r="M750" s="282"/>
      <c r="N750" s="282"/>
      <c r="O750" s="282"/>
    </row>
    <row r="751" spans="5:15" ht="15.75" hidden="1" customHeight="1" x14ac:dyDescent="0.2">
      <c r="E751" s="282"/>
      <c r="F751" s="282"/>
      <c r="G751" s="282"/>
      <c r="H751" s="282"/>
      <c r="I751" s="282"/>
      <c r="J751" s="282"/>
      <c r="K751" s="282"/>
      <c r="L751" s="283"/>
      <c r="M751" s="282"/>
      <c r="N751" s="282"/>
      <c r="O751" s="282"/>
    </row>
    <row r="752" spans="5:15" ht="15.75" hidden="1" customHeight="1" x14ac:dyDescent="0.2">
      <c r="E752" s="282"/>
      <c r="F752" s="282"/>
      <c r="G752" s="282"/>
      <c r="H752" s="282"/>
      <c r="I752" s="282"/>
      <c r="J752" s="282"/>
      <c r="K752" s="282"/>
      <c r="L752" s="283"/>
      <c r="M752" s="282"/>
      <c r="N752" s="282"/>
      <c r="O752" s="282"/>
    </row>
    <row r="753" spans="5:15" ht="15.75" hidden="1" customHeight="1" x14ac:dyDescent="0.2">
      <c r="E753" s="282"/>
      <c r="F753" s="282"/>
      <c r="G753" s="282"/>
      <c r="H753" s="282"/>
      <c r="I753" s="282"/>
      <c r="J753" s="282"/>
      <c r="K753" s="282"/>
      <c r="L753" s="283"/>
      <c r="M753" s="282"/>
      <c r="N753" s="282"/>
      <c r="O753" s="282"/>
    </row>
    <row r="754" spans="5:15" ht="15.75" hidden="1" customHeight="1" x14ac:dyDescent="0.2">
      <c r="E754" s="282"/>
      <c r="F754" s="282"/>
      <c r="G754" s="282"/>
      <c r="H754" s="282"/>
      <c r="I754" s="282"/>
      <c r="J754" s="282"/>
      <c r="K754" s="282"/>
      <c r="L754" s="283"/>
      <c r="M754" s="282"/>
      <c r="N754" s="282"/>
      <c r="O754" s="282"/>
    </row>
    <row r="755" spans="5:15" ht="15.75" hidden="1" customHeight="1" x14ac:dyDescent="0.2">
      <c r="E755" s="282"/>
      <c r="F755" s="282"/>
      <c r="G755" s="282"/>
      <c r="H755" s="282"/>
      <c r="I755" s="282"/>
      <c r="J755" s="282"/>
      <c r="K755" s="282"/>
      <c r="L755" s="283"/>
      <c r="M755" s="282"/>
      <c r="N755" s="282"/>
      <c r="O755" s="282"/>
    </row>
    <row r="756" spans="5:15" ht="15.75" hidden="1" customHeight="1" x14ac:dyDescent="0.2">
      <c r="E756" s="282"/>
      <c r="F756" s="282"/>
      <c r="G756" s="282"/>
      <c r="H756" s="282"/>
      <c r="I756" s="282"/>
      <c r="J756" s="282"/>
      <c r="K756" s="282"/>
      <c r="L756" s="283"/>
      <c r="M756" s="282"/>
      <c r="N756" s="282"/>
      <c r="O756" s="282"/>
    </row>
    <row r="757" spans="5:15" ht="15.75" hidden="1" customHeight="1" x14ac:dyDescent="0.2">
      <c r="E757" s="282"/>
      <c r="F757" s="282"/>
      <c r="G757" s="282"/>
      <c r="H757" s="282"/>
      <c r="I757" s="282"/>
      <c r="J757" s="282"/>
      <c r="K757" s="282"/>
      <c r="L757" s="283"/>
      <c r="M757" s="282"/>
      <c r="N757" s="282"/>
      <c r="O757" s="282"/>
    </row>
    <row r="758" spans="5:15" ht="15.75" hidden="1" customHeight="1" x14ac:dyDescent="0.2">
      <c r="E758" s="282"/>
      <c r="F758" s="282"/>
      <c r="G758" s="282"/>
      <c r="H758" s="282"/>
      <c r="I758" s="282"/>
      <c r="J758" s="282"/>
      <c r="K758" s="282"/>
      <c r="L758" s="283"/>
      <c r="M758" s="282"/>
      <c r="N758" s="282"/>
      <c r="O758" s="282"/>
    </row>
    <row r="759" spans="5:15" ht="15.75" hidden="1" customHeight="1" x14ac:dyDescent="0.2">
      <c r="E759" s="282"/>
      <c r="F759" s="282"/>
      <c r="G759" s="282"/>
      <c r="H759" s="282"/>
      <c r="I759" s="282"/>
      <c r="J759" s="282"/>
      <c r="K759" s="282"/>
      <c r="L759" s="283"/>
      <c r="M759" s="282"/>
      <c r="N759" s="282"/>
      <c r="O759" s="282"/>
    </row>
    <row r="760" spans="5:15" ht="15.75" hidden="1" customHeight="1" x14ac:dyDescent="0.2">
      <c r="E760" s="282"/>
      <c r="F760" s="282"/>
      <c r="G760" s="282"/>
      <c r="H760" s="282"/>
      <c r="I760" s="282"/>
      <c r="J760" s="282"/>
      <c r="K760" s="282"/>
      <c r="L760" s="283"/>
      <c r="M760" s="282"/>
      <c r="N760" s="282"/>
      <c r="O760" s="282"/>
    </row>
    <row r="761" spans="5:15" ht="15.75" hidden="1" customHeight="1" x14ac:dyDescent="0.2">
      <c r="E761" s="282"/>
      <c r="F761" s="282"/>
      <c r="G761" s="282"/>
      <c r="H761" s="282"/>
      <c r="I761" s="282"/>
      <c r="J761" s="282"/>
      <c r="K761" s="282"/>
      <c r="L761" s="283"/>
      <c r="M761" s="282"/>
      <c r="N761" s="282"/>
      <c r="O761" s="282"/>
    </row>
    <row r="762" spans="5:15" ht="15.75" hidden="1" customHeight="1" x14ac:dyDescent="0.2">
      <c r="E762" s="282"/>
      <c r="F762" s="282"/>
      <c r="G762" s="282"/>
      <c r="H762" s="282"/>
      <c r="I762" s="282"/>
      <c r="J762" s="282"/>
      <c r="K762" s="282"/>
      <c r="L762" s="283"/>
      <c r="M762" s="282"/>
      <c r="N762" s="282"/>
      <c r="O762" s="282"/>
    </row>
    <row r="763" spans="5:15" ht="15.75" hidden="1" customHeight="1" x14ac:dyDescent="0.2">
      <c r="E763" s="282"/>
      <c r="F763" s="282"/>
      <c r="G763" s="282"/>
      <c r="H763" s="282"/>
      <c r="I763" s="282"/>
      <c r="J763" s="282"/>
      <c r="K763" s="282"/>
      <c r="L763" s="283"/>
      <c r="M763" s="282"/>
      <c r="N763" s="282"/>
      <c r="O763" s="282"/>
    </row>
    <row r="764" spans="5:15" ht="15.75" hidden="1" customHeight="1" x14ac:dyDescent="0.2">
      <c r="E764" s="282"/>
      <c r="F764" s="282"/>
      <c r="G764" s="282"/>
      <c r="H764" s="282"/>
      <c r="I764" s="282"/>
      <c r="J764" s="282"/>
      <c r="K764" s="282"/>
      <c r="L764" s="283"/>
      <c r="M764" s="282"/>
      <c r="N764" s="282"/>
      <c r="O764" s="282"/>
    </row>
    <row r="765" spans="5:15" ht="15.75" hidden="1" customHeight="1" x14ac:dyDescent="0.2">
      <c r="E765" s="282"/>
      <c r="F765" s="282"/>
      <c r="G765" s="282"/>
      <c r="H765" s="282"/>
      <c r="I765" s="282"/>
      <c r="J765" s="282"/>
      <c r="K765" s="282"/>
      <c r="L765" s="283"/>
      <c r="M765" s="282"/>
      <c r="N765" s="282"/>
      <c r="O765" s="282"/>
    </row>
    <row r="766" spans="5:15" ht="15.75" hidden="1" customHeight="1" x14ac:dyDescent="0.2">
      <c r="E766" s="282"/>
      <c r="F766" s="282"/>
      <c r="G766" s="282"/>
      <c r="H766" s="282"/>
      <c r="I766" s="282"/>
      <c r="J766" s="282"/>
      <c r="K766" s="282"/>
      <c r="L766" s="283"/>
      <c r="M766" s="282"/>
      <c r="N766" s="282"/>
      <c r="O766" s="282"/>
    </row>
    <row r="767" spans="5:15" ht="15.75" hidden="1" customHeight="1" x14ac:dyDescent="0.2">
      <c r="E767" s="282"/>
      <c r="F767" s="282"/>
      <c r="G767" s="282"/>
      <c r="H767" s="282"/>
      <c r="I767" s="282"/>
      <c r="J767" s="282"/>
      <c r="K767" s="282"/>
      <c r="L767" s="283"/>
      <c r="M767" s="282"/>
      <c r="N767" s="282"/>
      <c r="O767" s="282"/>
    </row>
    <row r="768" spans="5:15" ht="15.75" hidden="1" customHeight="1" x14ac:dyDescent="0.2">
      <c r="E768" s="282"/>
      <c r="F768" s="282"/>
      <c r="G768" s="282"/>
      <c r="H768" s="282"/>
      <c r="I768" s="282"/>
      <c r="J768" s="282"/>
      <c r="K768" s="282"/>
      <c r="L768" s="283"/>
      <c r="M768" s="282"/>
      <c r="N768" s="282"/>
      <c r="O768" s="282"/>
    </row>
    <row r="769" spans="5:15" ht="15.75" hidden="1" customHeight="1" x14ac:dyDescent="0.2">
      <c r="E769" s="282"/>
      <c r="F769" s="282"/>
      <c r="G769" s="282"/>
      <c r="H769" s="282"/>
      <c r="I769" s="282"/>
      <c r="J769" s="282"/>
      <c r="K769" s="282"/>
      <c r="L769" s="283"/>
      <c r="M769" s="282"/>
      <c r="N769" s="282"/>
      <c r="O769" s="282"/>
    </row>
    <row r="770" spans="5:15" ht="15.75" hidden="1" customHeight="1" x14ac:dyDescent="0.2">
      <c r="E770" s="282"/>
      <c r="F770" s="282"/>
      <c r="G770" s="282"/>
      <c r="H770" s="282"/>
      <c r="I770" s="282"/>
      <c r="J770" s="282"/>
      <c r="K770" s="282"/>
      <c r="L770" s="283"/>
      <c r="M770" s="282"/>
      <c r="N770" s="282"/>
      <c r="O770" s="282"/>
    </row>
    <row r="771" spans="5:15" ht="15.75" hidden="1" customHeight="1" x14ac:dyDescent="0.2">
      <c r="E771" s="282"/>
      <c r="F771" s="282"/>
      <c r="G771" s="282"/>
      <c r="H771" s="282"/>
      <c r="I771" s="282"/>
      <c r="J771" s="282"/>
      <c r="K771" s="282"/>
      <c r="L771" s="283"/>
      <c r="M771" s="282"/>
      <c r="N771" s="282"/>
      <c r="O771" s="282"/>
    </row>
    <row r="772" spans="5:15" ht="15.75" hidden="1" customHeight="1" x14ac:dyDescent="0.2">
      <c r="E772" s="282"/>
      <c r="F772" s="282"/>
      <c r="G772" s="282"/>
      <c r="H772" s="282"/>
      <c r="I772" s="282"/>
      <c r="J772" s="282"/>
      <c r="K772" s="282"/>
      <c r="L772" s="283"/>
      <c r="M772" s="282"/>
      <c r="N772" s="282"/>
      <c r="O772" s="282"/>
    </row>
    <row r="773" spans="5:15" ht="15.75" hidden="1" customHeight="1" x14ac:dyDescent="0.2">
      <c r="E773" s="282"/>
      <c r="F773" s="282"/>
      <c r="G773" s="282"/>
      <c r="H773" s="282"/>
      <c r="I773" s="282"/>
      <c r="J773" s="282"/>
      <c r="K773" s="282"/>
      <c r="L773" s="283"/>
      <c r="M773" s="282"/>
      <c r="N773" s="282"/>
      <c r="O773" s="282"/>
    </row>
    <row r="774" spans="5:15" ht="15.75" hidden="1" customHeight="1" x14ac:dyDescent="0.2">
      <c r="E774" s="282"/>
      <c r="F774" s="282"/>
      <c r="G774" s="282"/>
      <c r="H774" s="282"/>
      <c r="I774" s="282"/>
      <c r="J774" s="282"/>
      <c r="K774" s="282"/>
      <c r="L774" s="283"/>
      <c r="M774" s="282"/>
      <c r="N774" s="282"/>
      <c r="O774" s="282"/>
    </row>
    <row r="775" spans="5:15" ht="15.75" hidden="1" customHeight="1" x14ac:dyDescent="0.2">
      <c r="E775" s="282"/>
      <c r="F775" s="282"/>
      <c r="G775" s="282"/>
      <c r="H775" s="282"/>
      <c r="I775" s="282"/>
      <c r="J775" s="282"/>
      <c r="K775" s="282"/>
      <c r="L775" s="283"/>
      <c r="M775" s="282"/>
      <c r="N775" s="282"/>
      <c r="O775" s="282"/>
    </row>
    <row r="776" spans="5:15" ht="15.75" hidden="1" customHeight="1" x14ac:dyDescent="0.2">
      <c r="E776" s="282"/>
      <c r="F776" s="282"/>
      <c r="G776" s="282"/>
      <c r="H776" s="282"/>
      <c r="I776" s="282"/>
      <c r="J776" s="282"/>
      <c r="K776" s="282"/>
      <c r="L776" s="283"/>
      <c r="M776" s="282"/>
      <c r="N776" s="282"/>
      <c r="O776" s="282"/>
    </row>
    <row r="777" spans="5:15" ht="15.75" hidden="1" customHeight="1" x14ac:dyDescent="0.2">
      <c r="E777" s="282"/>
      <c r="F777" s="282"/>
      <c r="G777" s="282"/>
      <c r="H777" s="282"/>
      <c r="I777" s="282"/>
      <c r="J777" s="282"/>
      <c r="K777" s="282"/>
      <c r="L777" s="283"/>
      <c r="M777" s="282"/>
      <c r="N777" s="282"/>
      <c r="O777" s="282"/>
    </row>
    <row r="778" spans="5:15" ht="15.75" hidden="1" customHeight="1" x14ac:dyDescent="0.2">
      <c r="E778" s="282"/>
      <c r="F778" s="282"/>
      <c r="G778" s="282"/>
      <c r="H778" s="282"/>
      <c r="I778" s="282"/>
      <c r="J778" s="282"/>
      <c r="K778" s="282"/>
      <c r="L778" s="283"/>
      <c r="M778" s="282"/>
      <c r="N778" s="282"/>
      <c r="O778" s="282"/>
    </row>
    <row r="779" spans="5:15" ht="15.75" hidden="1" customHeight="1" x14ac:dyDescent="0.2">
      <c r="E779" s="282"/>
      <c r="F779" s="282"/>
      <c r="G779" s="282"/>
      <c r="H779" s="282"/>
      <c r="I779" s="282"/>
      <c r="J779" s="282"/>
      <c r="K779" s="282"/>
      <c r="L779" s="283"/>
      <c r="M779" s="282"/>
      <c r="N779" s="282"/>
      <c r="O779" s="282"/>
    </row>
    <row r="780" spans="5:15" ht="15.75" hidden="1" customHeight="1" x14ac:dyDescent="0.2">
      <c r="E780" s="282"/>
      <c r="F780" s="282"/>
      <c r="G780" s="282"/>
      <c r="H780" s="282"/>
      <c r="I780" s="282"/>
      <c r="J780" s="282"/>
      <c r="K780" s="282"/>
      <c r="L780" s="283"/>
      <c r="M780" s="282"/>
      <c r="N780" s="282"/>
      <c r="O780" s="282"/>
    </row>
    <row r="781" spans="5:15" ht="15.75" hidden="1" customHeight="1" x14ac:dyDescent="0.2">
      <c r="E781" s="282"/>
      <c r="F781" s="282"/>
      <c r="G781" s="282"/>
      <c r="H781" s="282"/>
      <c r="I781" s="282"/>
      <c r="J781" s="282"/>
      <c r="K781" s="282"/>
      <c r="L781" s="283"/>
      <c r="M781" s="282"/>
      <c r="N781" s="282"/>
      <c r="O781" s="282"/>
    </row>
    <row r="782" spans="5:15" ht="15.75" hidden="1" customHeight="1" x14ac:dyDescent="0.2">
      <c r="E782" s="282"/>
      <c r="F782" s="282"/>
      <c r="G782" s="282"/>
      <c r="H782" s="282"/>
      <c r="I782" s="282"/>
      <c r="J782" s="282"/>
      <c r="K782" s="282"/>
      <c r="L782" s="283"/>
      <c r="M782" s="282"/>
      <c r="N782" s="282"/>
      <c r="O782" s="282"/>
    </row>
    <row r="783" spans="5:15" ht="15.75" hidden="1" customHeight="1" x14ac:dyDescent="0.2">
      <c r="E783" s="282"/>
      <c r="F783" s="282"/>
      <c r="G783" s="282"/>
      <c r="H783" s="282"/>
      <c r="I783" s="282"/>
      <c r="J783" s="282"/>
      <c r="K783" s="282"/>
      <c r="L783" s="283"/>
      <c r="M783" s="282"/>
      <c r="N783" s="282"/>
      <c r="O783" s="282"/>
    </row>
    <row r="784" spans="5:15" ht="15.75" hidden="1" customHeight="1" x14ac:dyDescent="0.2">
      <c r="E784" s="282"/>
      <c r="F784" s="282"/>
      <c r="G784" s="282"/>
      <c r="H784" s="282"/>
      <c r="I784" s="282"/>
      <c r="J784" s="282"/>
      <c r="K784" s="282"/>
      <c r="L784" s="283"/>
      <c r="M784" s="282"/>
      <c r="N784" s="282"/>
      <c r="O784" s="282"/>
    </row>
    <row r="785" spans="5:15" ht="15.75" hidden="1" customHeight="1" x14ac:dyDescent="0.2">
      <c r="E785" s="282"/>
      <c r="F785" s="282"/>
      <c r="G785" s="282"/>
      <c r="H785" s="282"/>
      <c r="I785" s="282"/>
      <c r="J785" s="282"/>
      <c r="K785" s="282"/>
      <c r="L785" s="283"/>
      <c r="M785" s="282"/>
      <c r="N785" s="282"/>
      <c r="O785" s="282"/>
    </row>
    <row r="786" spans="5:15" ht="15.75" hidden="1" customHeight="1" x14ac:dyDescent="0.2">
      <c r="E786" s="282"/>
      <c r="F786" s="282"/>
      <c r="G786" s="282"/>
      <c r="H786" s="282"/>
      <c r="I786" s="282"/>
      <c r="J786" s="282"/>
      <c r="K786" s="282"/>
      <c r="L786" s="283"/>
      <c r="M786" s="282"/>
      <c r="N786" s="282"/>
      <c r="O786" s="282"/>
    </row>
    <row r="787" spans="5:15" ht="15.75" hidden="1" customHeight="1" x14ac:dyDescent="0.2">
      <c r="E787" s="282"/>
      <c r="F787" s="282"/>
      <c r="G787" s="282"/>
      <c r="H787" s="282"/>
      <c r="I787" s="282"/>
      <c r="J787" s="282"/>
      <c r="K787" s="282"/>
      <c r="L787" s="283"/>
      <c r="M787" s="282"/>
      <c r="N787" s="282"/>
      <c r="O787" s="282"/>
    </row>
    <row r="788" spans="5:15" ht="15.75" hidden="1" customHeight="1" x14ac:dyDescent="0.2">
      <c r="E788" s="282"/>
      <c r="F788" s="282"/>
      <c r="G788" s="282"/>
      <c r="H788" s="282"/>
      <c r="I788" s="282"/>
      <c r="J788" s="282"/>
      <c r="K788" s="282"/>
      <c r="L788" s="283"/>
      <c r="M788" s="282"/>
      <c r="N788" s="282"/>
      <c r="O788" s="282"/>
    </row>
    <row r="789" spans="5:15" ht="15.75" hidden="1" customHeight="1" x14ac:dyDescent="0.2">
      <c r="E789" s="282"/>
      <c r="F789" s="282"/>
      <c r="G789" s="282"/>
      <c r="H789" s="282"/>
      <c r="I789" s="282"/>
      <c r="J789" s="282"/>
      <c r="K789" s="282"/>
      <c r="L789" s="283"/>
      <c r="M789" s="282"/>
      <c r="N789" s="282"/>
      <c r="O789" s="282"/>
    </row>
    <row r="790" spans="5:15" ht="15.75" hidden="1" customHeight="1" x14ac:dyDescent="0.2">
      <c r="E790" s="282"/>
      <c r="F790" s="282"/>
      <c r="G790" s="282"/>
      <c r="H790" s="282"/>
      <c r="I790" s="282"/>
      <c r="J790" s="282"/>
      <c r="K790" s="282"/>
      <c r="L790" s="283"/>
      <c r="M790" s="282"/>
      <c r="N790" s="282"/>
      <c r="O790" s="282"/>
    </row>
    <row r="791" spans="5:15" ht="15.75" hidden="1" customHeight="1" x14ac:dyDescent="0.2">
      <c r="E791" s="282"/>
      <c r="F791" s="282"/>
      <c r="G791" s="282"/>
      <c r="H791" s="282"/>
      <c r="I791" s="282"/>
      <c r="J791" s="282"/>
      <c r="K791" s="282"/>
      <c r="L791" s="283"/>
      <c r="M791" s="282"/>
      <c r="N791" s="282"/>
      <c r="O791" s="282"/>
    </row>
    <row r="792" spans="5:15" ht="15.75" hidden="1" customHeight="1" x14ac:dyDescent="0.2">
      <c r="E792" s="282"/>
      <c r="F792" s="282"/>
      <c r="G792" s="282"/>
      <c r="H792" s="282"/>
      <c r="I792" s="282"/>
      <c r="J792" s="282"/>
      <c r="K792" s="282"/>
      <c r="L792" s="283"/>
      <c r="M792" s="282"/>
      <c r="N792" s="282"/>
      <c r="O792" s="282"/>
    </row>
    <row r="793" spans="5:15" ht="15.75" hidden="1" customHeight="1" x14ac:dyDescent="0.2">
      <c r="E793" s="282"/>
      <c r="F793" s="282"/>
      <c r="G793" s="282"/>
      <c r="H793" s="282"/>
      <c r="I793" s="282"/>
      <c r="J793" s="282"/>
      <c r="K793" s="282"/>
      <c r="L793" s="283"/>
      <c r="M793" s="282"/>
      <c r="N793" s="282"/>
      <c r="O793" s="282"/>
    </row>
    <row r="794" spans="5:15" ht="15.75" hidden="1" customHeight="1" x14ac:dyDescent="0.2">
      <c r="E794" s="282"/>
      <c r="F794" s="282"/>
      <c r="G794" s="282"/>
      <c r="H794" s="282"/>
      <c r="I794" s="282"/>
      <c r="J794" s="282"/>
      <c r="K794" s="282"/>
      <c r="L794" s="283"/>
      <c r="M794" s="282"/>
      <c r="N794" s="282"/>
      <c r="O794" s="282"/>
    </row>
    <row r="795" spans="5:15" ht="15.75" hidden="1" customHeight="1" x14ac:dyDescent="0.2">
      <c r="E795" s="282"/>
      <c r="F795" s="282"/>
      <c r="G795" s="282"/>
      <c r="H795" s="282"/>
      <c r="I795" s="282"/>
      <c r="J795" s="282"/>
      <c r="K795" s="282"/>
      <c r="L795" s="283"/>
      <c r="M795" s="282"/>
      <c r="N795" s="282"/>
      <c r="O795" s="282"/>
    </row>
    <row r="796" spans="5:15" ht="15.75" hidden="1" customHeight="1" x14ac:dyDescent="0.2">
      <c r="E796" s="282"/>
      <c r="F796" s="282"/>
      <c r="G796" s="282"/>
      <c r="H796" s="282"/>
      <c r="I796" s="282"/>
      <c r="J796" s="282"/>
      <c r="K796" s="282"/>
      <c r="L796" s="283"/>
      <c r="M796" s="282"/>
      <c r="N796" s="282"/>
      <c r="O796" s="282"/>
    </row>
    <row r="797" spans="5:15" ht="15.75" hidden="1" customHeight="1" x14ac:dyDescent="0.2">
      <c r="E797" s="282"/>
      <c r="F797" s="282"/>
      <c r="G797" s="282"/>
      <c r="H797" s="282"/>
      <c r="I797" s="282"/>
      <c r="J797" s="282"/>
      <c r="K797" s="282"/>
      <c r="L797" s="283"/>
      <c r="M797" s="282"/>
      <c r="N797" s="282"/>
      <c r="O797" s="282"/>
    </row>
    <row r="798" spans="5:15" ht="15.75" hidden="1" customHeight="1" x14ac:dyDescent="0.2">
      <c r="E798" s="282"/>
      <c r="F798" s="282"/>
      <c r="G798" s="282"/>
      <c r="H798" s="282"/>
      <c r="I798" s="282"/>
      <c r="J798" s="282"/>
      <c r="K798" s="282"/>
      <c r="L798" s="283"/>
      <c r="M798" s="282"/>
      <c r="N798" s="282"/>
      <c r="O798" s="282"/>
    </row>
    <row r="799" spans="5:15" ht="15.75" hidden="1" customHeight="1" x14ac:dyDescent="0.2">
      <c r="E799" s="282"/>
      <c r="F799" s="282"/>
      <c r="G799" s="282"/>
      <c r="H799" s="282"/>
      <c r="I799" s="282"/>
      <c r="J799" s="282"/>
      <c r="K799" s="282"/>
      <c r="L799" s="283"/>
      <c r="M799" s="282"/>
      <c r="N799" s="282"/>
      <c r="O799" s="282"/>
    </row>
    <row r="800" spans="5:15" ht="15.75" hidden="1" customHeight="1" x14ac:dyDescent="0.2">
      <c r="E800" s="282"/>
      <c r="F800" s="282"/>
      <c r="G800" s="282"/>
      <c r="H800" s="282"/>
      <c r="I800" s="282"/>
      <c r="J800" s="282"/>
      <c r="K800" s="282"/>
      <c r="L800" s="283"/>
      <c r="M800" s="282"/>
      <c r="N800" s="282"/>
      <c r="O800" s="282"/>
    </row>
    <row r="801" spans="5:15" ht="15.75" hidden="1" customHeight="1" x14ac:dyDescent="0.2">
      <c r="E801" s="282"/>
      <c r="F801" s="282"/>
      <c r="G801" s="282"/>
      <c r="H801" s="282"/>
      <c r="I801" s="282"/>
      <c r="J801" s="282"/>
      <c r="K801" s="282"/>
      <c r="L801" s="283"/>
      <c r="M801" s="282"/>
      <c r="N801" s="282"/>
      <c r="O801" s="282"/>
    </row>
    <row r="802" spans="5:15" ht="15.75" hidden="1" customHeight="1" x14ac:dyDescent="0.2">
      <c r="E802" s="282"/>
      <c r="F802" s="282"/>
      <c r="G802" s="282"/>
      <c r="H802" s="282"/>
      <c r="I802" s="282"/>
      <c r="J802" s="282"/>
      <c r="K802" s="282"/>
      <c r="L802" s="283"/>
      <c r="M802" s="282"/>
      <c r="N802" s="282"/>
      <c r="O802" s="282"/>
    </row>
    <row r="803" spans="5:15" ht="15.75" hidden="1" customHeight="1" x14ac:dyDescent="0.2">
      <c r="E803" s="282"/>
      <c r="F803" s="282"/>
      <c r="G803" s="282"/>
      <c r="H803" s="282"/>
      <c r="I803" s="282"/>
      <c r="J803" s="282"/>
      <c r="K803" s="282"/>
      <c r="L803" s="283"/>
      <c r="M803" s="282"/>
      <c r="N803" s="282"/>
      <c r="O803" s="282"/>
    </row>
    <row r="804" spans="5:15" ht="15.75" hidden="1" customHeight="1" x14ac:dyDescent="0.2">
      <c r="E804" s="282"/>
      <c r="F804" s="282"/>
      <c r="G804" s="282"/>
      <c r="H804" s="282"/>
      <c r="I804" s="282"/>
      <c r="J804" s="282"/>
      <c r="K804" s="282"/>
      <c r="L804" s="283"/>
      <c r="M804" s="282"/>
      <c r="N804" s="282"/>
      <c r="O804" s="282"/>
    </row>
    <row r="805" spans="5:15" ht="15.75" hidden="1" customHeight="1" x14ac:dyDescent="0.2">
      <c r="E805" s="282"/>
      <c r="F805" s="282"/>
      <c r="G805" s="282"/>
      <c r="H805" s="282"/>
      <c r="I805" s="282"/>
      <c r="J805" s="282"/>
      <c r="K805" s="282"/>
      <c r="L805" s="283"/>
      <c r="M805" s="282"/>
      <c r="N805" s="282"/>
      <c r="O805" s="282"/>
    </row>
    <row r="806" spans="5:15" ht="15.75" hidden="1" customHeight="1" x14ac:dyDescent="0.2">
      <c r="E806" s="282"/>
      <c r="F806" s="282"/>
      <c r="G806" s="282"/>
      <c r="H806" s="282"/>
      <c r="I806" s="282"/>
      <c r="J806" s="282"/>
      <c r="K806" s="282"/>
      <c r="L806" s="283"/>
      <c r="M806" s="282"/>
      <c r="N806" s="282"/>
      <c r="O806" s="282"/>
    </row>
    <row r="807" spans="5:15" ht="15.75" hidden="1" customHeight="1" x14ac:dyDescent="0.2">
      <c r="E807" s="282"/>
      <c r="F807" s="282"/>
      <c r="G807" s="282"/>
      <c r="H807" s="282"/>
      <c r="I807" s="282"/>
      <c r="J807" s="282"/>
      <c r="K807" s="282"/>
      <c r="L807" s="283"/>
      <c r="M807" s="282"/>
      <c r="N807" s="282"/>
      <c r="O807" s="282"/>
    </row>
    <row r="808" spans="5:15" ht="15.75" hidden="1" customHeight="1" x14ac:dyDescent="0.2">
      <c r="E808" s="282"/>
      <c r="F808" s="282"/>
      <c r="G808" s="282"/>
      <c r="H808" s="282"/>
      <c r="I808" s="282"/>
      <c r="J808" s="282"/>
      <c r="K808" s="282"/>
      <c r="L808" s="283"/>
      <c r="M808" s="282"/>
      <c r="N808" s="282"/>
      <c r="O808" s="282"/>
    </row>
    <row r="809" spans="5:15" ht="15.75" hidden="1" customHeight="1" x14ac:dyDescent="0.2">
      <c r="E809" s="282"/>
      <c r="F809" s="282"/>
      <c r="G809" s="282"/>
      <c r="H809" s="282"/>
      <c r="I809" s="282"/>
      <c r="J809" s="282"/>
      <c r="K809" s="282"/>
      <c r="L809" s="283"/>
      <c r="M809" s="282"/>
      <c r="N809" s="282"/>
      <c r="O809" s="282"/>
    </row>
    <row r="810" spans="5:15" ht="15.75" hidden="1" customHeight="1" x14ac:dyDescent="0.2">
      <c r="E810" s="282"/>
      <c r="F810" s="282"/>
      <c r="G810" s="282"/>
      <c r="H810" s="282"/>
      <c r="I810" s="282"/>
      <c r="J810" s="282"/>
      <c r="K810" s="282"/>
      <c r="L810" s="283"/>
      <c r="M810" s="282"/>
      <c r="N810" s="282"/>
      <c r="O810" s="282"/>
    </row>
    <row r="811" spans="5:15" ht="15.75" hidden="1" customHeight="1" x14ac:dyDescent="0.2">
      <c r="E811" s="282"/>
      <c r="F811" s="282"/>
      <c r="G811" s="282"/>
      <c r="H811" s="282"/>
      <c r="I811" s="282"/>
      <c r="J811" s="282"/>
      <c r="K811" s="282"/>
      <c r="L811" s="283"/>
      <c r="M811" s="282"/>
      <c r="N811" s="282"/>
      <c r="O811" s="282"/>
    </row>
    <row r="812" spans="5:15" ht="15.75" hidden="1" customHeight="1" x14ac:dyDescent="0.2">
      <c r="E812" s="282"/>
      <c r="F812" s="282"/>
      <c r="G812" s="282"/>
      <c r="H812" s="282"/>
      <c r="I812" s="282"/>
      <c r="J812" s="282"/>
      <c r="K812" s="282"/>
      <c r="L812" s="283"/>
      <c r="M812" s="282"/>
      <c r="N812" s="282"/>
      <c r="O812" s="282"/>
    </row>
    <row r="813" spans="5:15" ht="15.75" hidden="1" customHeight="1" x14ac:dyDescent="0.2">
      <c r="E813" s="282"/>
      <c r="F813" s="282"/>
      <c r="G813" s="282"/>
      <c r="H813" s="282"/>
      <c r="I813" s="282"/>
      <c r="J813" s="282"/>
      <c r="K813" s="282"/>
      <c r="L813" s="283"/>
      <c r="M813" s="282"/>
      <c r="N813" s="282"/>
      <c r="O813" s="282"/>
    </row>
    <row r="814" spans="5:15" ht="15.75" hidden="1" customHeight="1" x14ac:dyDescent="0.2">
      <c r="E814" s="282"/>
      <c r="F814" s="282"/>
      <c r="G814" s="282"/>
      <c r="H814" s="282"/>
      <c r="I814" s="282"/>
      <c r="J814" s="282"/>
      <c r="K814" s="282"/>
      <c r="L814" s="283"/>
      <c r="M814" s="282"/>
      <c r="N814" s="282"/>
      <c r="O814" s="282"/>
    </row>
    <row r="815" spans="5:15" ht="15.75" hidden="1" customHeight="1" x14ac:dyDescent="0.2">
      <c r="E815" s="282"/>
      <c r="F815" s="282"/>
      <c r="G815" s="282"/>
      <c r="H815" s="282"/>
      <c r="I815" s="282"/>
      <c r="J815" s="282"/>
      <c r="K815" s="282"/>
      <c r="L815" s="283"/>
      <c r="M815" s="282"/>
      <c r="N815" s="282"/>
      <c r="O815" s="282"/>
    </row>
    <row r="816" spans="5:15" ht="15.75" hidden="1" customHeight="1" x14ac:dyDescent="0.2">
      <c r="E816" s="282"/>
      <c r="F816" s="282"/>
      <c r="G816" s="282"/>
      <c r="H816" s="282"/>
      <c r="I816" s="282"/>
      <c r="J816" s="282"/>
      <c r="K816" s="282"/>
      <c r="L816" s="283"/>
      <c r="M816" s="282"/>
      <c r="N816" s="282"/>
      <c r="O816" s="282"/>
    </row>
    <row r="817" spans="5:15" ht="15.75" hidden="1" customHeight="1" x14ac:dyDescent="0.2">
      <c r="E817" s="282"/>
      <c r="F817" s="282"/>
      <c r="G817" s="282"/>
      <c r="H817" s="282"/>
      <c r="I817" s="282"/>
      <c r="J817" s="282"/>
      <c r="K817" s="282"/>
      <c r="L817" s="283"/>
      <c r="M817" s="282"/>
      <c r="N817" s="282"/>
      <c r="O817" s="282"/>
    </row>
    <row r="818" spans="5:15" ht="15.75" hidden="1" customHeight="1" x14ac:dyDescent="0.2">
      <c r="E818" s="282"/>
      <c r="F818" s="282"/>
      <c r="G818" s="282"/>
      <c r="H818" s="282"/>
      <c r="I818" s="282"/>
      <c r="J818" s="282"/>
      <c r="K818" s="282"/>
      <c r="L818" s="283"/>
      <c r="M818" s="282"/>
      <c r="N818" s="282"/>
      <c r="O818" s="282"/>
    </row>
    <row r="819" spans="5:15" ht="15.75" hidden="1" customHeight="1" x14ac:dyDescent="0.2">
      <c r="E819" s="282"/>
      <c r="F819" s="282"/>
      <c r="G819" s="282"/>
      <c r="H819" s="282"/>
      <c r="I819" s="282"/>
      <c r="J819" s="282"/>
      <c r="K819" s="282"/>
      <c r="L819" s="283"/>
      <c r="M819" s="282"/>
      <c r="N819" s="282"/>
      <c r="O819" s="282"/>
    </row>
    <row r="820" spans="5:15" ht="15.75" hidden="1" customHeight="1" x14ac:dyDescent="0.2">
      <c r="E820" s="282"/>
      <c r="F820" s="282"/>
      <c r="G820" s="282"/>
      <c r="H820" s="282"/>
      <c r="I820" s="282"/>
      <c r="J820" s="282"/>
      <c r="K820" s="282"/>
      <c r="L820" s="283"/>
      <c r="M820" s="282"/>
      <c r="N820" s="282"/>
      <c r="O820" s="282"/>
    </row>
    <row r="821" spans="5:15" ht="15.75" hidden="1" customHeight="1" x14ac:dyDescent="0.2">
      <c r="E821" s="282"/>
      <c r="F821" s="282"/>
      <c r="G821" s="282"/>
      <c r="H821" s="282"/>
      <c r="I821" s="282"/>
      <c r="J821" s="282"/>
      <c r="K821" s="282"/>
      <c r="L821" s="283"/>
      <c r="M821" s="282"/>
      <c r="N821" s="282"/>
      <c r="O821" s="282"/>
    </row>
    <row r="822" spans="5:15" ht="15.75" hidden="1" customHeight="1" x14ac:dyDescent="0.2">
      <c r="E822" s="282"/>
      <c r="F822" s="282"/>
      <c r="G822" s="282"/>
      <c r="H822" s="282"/>
      <c r="I822" s="282"/>
      <c r="J822" s="282"/>
      <c r="K822" s="282"/>
      <c r="L822" s="283"/>
      <c r="M822" s="282"/>
      <c r="N822" s="282"/>
      <c r="O822" s="282"/>
    </row>
    <row r="823" spans="5:15" ht="15.75" hidden="1" customHeight="1" x14ac:dyDescent="0.2">
      <c r="E823" s="282"/>
      <c r="F823" s="282"/>
      <c r="G823" s="282"/>
      <c r="H823" s="282"/>
      <c r="I823" s="282"/>
      <c r="J823" s="282"/>
      <c r="K823" s="282"/>
      <c r="L823" s="283"/>
      <c r="M823" s="282"/>
      <c r="N823" s="282"/>
      <c r="O823" s="282"/>
    </row>
    <row r="824" spans="5:15" ht="15.75" hidden="1" customHeight="1" x14ac:dyDescent="0.2">
      <c r="E824" s="282"/>
      <c r="F824" s="282"/>
      <c r="G824" s="282"/>
      <c r="H824" s="282"/>
      <c r="I824" s="282"/>
      <c r="J824" s="282"/>
      <c r="K824" s="282"/>
      <c r="L824" s="283"/>
      <c r="M824" s="282"/>
      <c r="N824" s="282"/>
      <c r="O824" s="282"/>
    </row>
    <row r="825" spans="5:15" ht="15.75" hidden="1" customHeight="1" x14ac:dyDescent="0.2">
      <c r="E825" s="282"/>
      <c r="F825" s="282"/>
      <c r="G825" s="282"/>
      <c r="H825" s="282"/>
      <c r="I825" s="282"/>
      <c r="J825" s="282"/>
      <c r="K825" s="282"/>
      <c r="L825" s="283"/>
      <c r="M825" s="282"/>
      <c r="N825" s="282"/>
      <c r="O825" s="282"/>
    </row>
    <row r="826" spans="5:15" ht="15.75" hidden="1" customHeight="1" x14ac:dyDescent="0.2">
      <c r="E826" s="282"/>
      <c r="F826" s="282"/>
      <c r="G826" s="282"/>
      <c r="H826" s="282"/>
      <c r="I826" s="282"/>
      <c r="J826" s="282"/>
      <c r="K826" s="282"/>
      <c r="L826" s="283"/>
      <c r="M826" s="282"/>
      <c r="N826" s="282"/>
      <c r="O826" s="282"/>
    </row>
    <row r="827" spans="5:15" ht="15.75" hidden="1" customHeight="1" x14ac:dyDescent="0.2">
      <c r="E827" s="282"/>
      <c r="F827" s="282"/>
      <c r="G827" s="282"/>
      <c r="H827" s="282"/>
      <c r="I827" s="282"/>
      <c r="J827" s="282"/>
      <c r="K827" s="282"/>
      <c r="L827" s="283"/>
      <c r="M827" s="282"/>
      <c r="N827" s="282"/>
      <c r="O827" s="282"/>
    </row>
    <row r="828" spans="5:15" ht="15.75" hidden="1" customHeight="1" x14ac:dyDescent="0.2">
      <c r="E828" s="282"/>
      <c r="F828" s="282"/>
      <c r="G828" s="282"/>
      <c r="H828" s="282"/>
      <c r="I828" s="282"/>
      <c r="J828" s="282"/>
      <c r="K828" s="282"/>
      <c r="L828" s="283"/>
      <c r="M828" s="282"/>
      <c r="N828" s="282"/>
      <c r="O828" s="282"/>
    </row>
    <row r="829" spans="5:15" ht="15.75" hidden="1" customHeight="1" x14ac:dyDescent="0.2">
      <c r="E829" s="282"/>
      <c r="F829" s="282"/>
      <c r="G829" s="282"/>
      <c r="H829" s="282"/>
      <c r="I829" s="282"/>
      <c r="J829" s="282"/>
      <c r="K829" s="282"/>
      <c r="L829" s="283"/>
      <c r="M829" s="282"/>
      <c r="N829" s="282"/>
      <c r="O829" s="282"/>
    </row>
    <row r="830" spans="5:15" ht="15.75" hidden="1" customHeight="1" x14ac:dyDescent="0.2">
      <c r="E830" s="282"/>
      <c r="F830" s="282"/>
      <c r="G830" s="282"/>
      <c r="H830" s="282"/>
      <c r="I830" s="282"/>
      <c r="J830" s="282"/>
      <c r="K830" s="282"/>
      <c r="L830" s="283"/>
      <c r="M830" s="282"/>
      <c r="N830" s="282"/>
      <c r="O830" s="282"/>
    </row>
    <row r="831" spans="5:15" ht="15.75" hidden="1" customHeight="1" x14ac:dyDescent="0.2">
      <c r="E831" s="282"/>
      <c r="F831" s="282"/>
      <c r="G831" s="282"/>
      <c r="H831" s="282"/>
      <c r="I831" s="282"/>
      <c r="J831" s="282"/>
      <c r="K831" s="282"/>
      <c r="L831" s="283"/>
      <c r="M831" s="282"/>
      <c r="N831" s="282"/>
      <c r="O831" s="282"/>
    </row>
    <row r="832" spans="5:15" ht="15.75" hidden="1" customHeight="1" x14ac:dyDescent="0.2">
      <c r="E832" s="282"/>
      <c r="F832" s="282"/>
      <c r="G832" s="282"/>
      <c r="H832" s="282"/>
      <c r="I832" s="282"/>
      <c r="J832" s="282"/>
      <c r="K832" s="282"/>
      <c r="L832" s="283"/>
      <c r="M832" s="282"/>
      <c r="N832" s="282"/>
      <c r="O832" s="282"/>
    </row>
    <row r="833" spans="5:15" ht="15.75" hidden="1" customHeight="1" x14ac:dyDescent="0.2">
      <c r="E833" s="282"/>
      <c r="F833" s="282"/>
      <c r="G833" s="282"/>
      <c r="H833" s="282"/>
      <c r="I833" s="282"/>
      <c r="J833" s="282"/>
      <c r="K833" s="282"/>
      <c r="L833" s="283"/>
      <c r="M833" s="282"/>
      <c r="N833" s="282"/>
      <c r="O833" s="282"/>
    </row>
    <row r="834" spans="5:15" ht="15.75" hidden="1" customHeight="1" x14ac:dyDescent="0.2">
      <c r="E834" s="282"/>
      <c r="F834" s="282"/>
      <c r="G834" s="282"/>
      <c r="H834" s="282"/>
      <c r="I834" s="282"/>
      <c r="J834" s="282"/>
      <c r="K834" s="282"/>
      <c r="L834" s="283"/>
      <c r="M834" s="282"/>
      <c r="N834" s="282"/>
      <c r="O834" s="282"/>
    </row>
    <row r="835" spans="5:15" ht="15.75" hidden="1" customHeight="1" x14ac:dyDescent="0.2">
      <c r="E835" s="282"/>
      <c r="F835" s="282"/>
      <c r="G835" s="282"/>
      <c r="H835" s="282"/>
      <c r="I835" s="282"/>
      <c r="J835" s="282"/>
      <c r="K835" s="282"/>
      <c r="L835" s="283"/>
      <c r="M835" s="282"/>
      <c r="N835" s="282"/>
      <c r="O835" s="282"/>
    </row>
    <row r="836" spans="5:15" ht="15.75" hidden="1" customHeight="1" x14ac:dyDescent="0.2">
      <c r="E836" s="282"/>
      <c r="F836" s="282"/>
      <c r="G836" s="282"/>
      <c r="H836" s="282"/>
      <c r="I836" s="282"/>
      <c r="J836" s="282"/>
      <c r="K836" s="282"/>
      <c r="L836" s="283"/>
      <c r="M836" s="282"/>
      <c r="N836" s="282"/>
      <c r="O836" s="282"/>
    </row>
    <row r="837" spans="5:15" ht="15.75" hidden="1" customHeight="1" x14ac:dyDescent="0.2">
      <c r="E837" s="282"/>
      <c r="F837" s="282"/>
      <c r="G837" s="282"/>
      <c r="H837" s="282"/>
      <c r="I837" s="282"/>
      <c r="J837" s="282"/>
      <c r="K837" s="282"/>
      <c r="L837" s="283"/>
      <c r="M837" s="282"/>
      <c r="N837" s="282"/>
      <c r="O837" s="282"/>
    </row>
    <row r="838" spans="5:15" ht="15.75" hidden="1" customHeight="1" x14ac:dyDescent="0.2">
      <c r="E838" s="282"/>
      <c r="F838" s="282"/>
      <c r="G838" s="282"/>
      <c r="H838" s="282"/>
      <c r="I838" s="282"/>
      <c r="J838" s="282"/>
      <c r="K838" s="282"/>
      <c r="L838" s="283"/>
      <c r="M838" s="282"/>
      <c r="N838" s="282"/>
      <c r="O838" s="282"/>
    </row>
    <row r="839" spans="5:15" ht="15.75" hidden="1" customHeight="1" x14ac:dyDescent="0.2">
      <c r="E839" s="282"/>
      <c r="F839" s="282"/>
      <c r="G839" s="282"/>
      <c r="H839" s="282"/>
      <c r="I839" s="282"/>
      <c r="J839" s="282"/>
      <c r="K839" s="282"/>
      <c r="L839" s="283"/>
      <c r="M839" s="282"/>
      <c r="N839" s="282"/>
      <c r="O839" s="282"/>
    </row>
    <row r="840" spans="5:15" ht="15.75" hidden="1" customHeight="1" x14ac:dyDescent="0.2">
      <c r="E840" s="282"/>
      <c r="F840" s="282"/>
      <c r="G840" s="282"/>
      <c r="H840" s="282"/>
      <c r="I840" s="282"/>
      <c r="J840" s="282"/>
      <c r="K840" s="282"/>
      <c r="L840" s="283"/>
      <c r="M840" s="282"/>
      <c r="N840" s="282"/>
      <c r="O840" s="282"/>
    </row>
    <row r="841" spans="5:15" ht="15.75" hidden="1" customHeight="1" x14ac:dyDescent="0.2">
      <c r="E841" s="282"/>
      <c r="F841" s="282"/>
      <c r="G841" s="282"/>
      <c r="H841" s="282"/>
      <c r="I841" s="282"/>
      <c r="J841" s="282"/>
      <c r="K841" s="282"/>
      <c r="L841" s="283"/>
      <c r="M841" s="282"/>
      <c r="N841" s="282"/>
      <c r="O841" s="282"/>
    </row>
    <row r="842" spans="5:15" ht="15.75" hidden="1" customHeight="1" x14ac:dyDescent="0.2">
      <c r="E842" s="282"/>
      <c r="F842" s="282"/>
      <c r="G842" s="282"/>
      <c r="H842" s="282"/>
      <c r="I842" s="282"/>
      <c r="J842" s="282"/>
      <c r="K842" s="282"/>
      <c r="L842" s="283"/>
      <c r="M842" s="282"/>
      <c r="N842" s="282"/>
      <c r="O842" s="282"/>
    </row>
    <row r="843" spans="5:15" ht="15.75" hidden="1" customHeight="1" x14ac:dyDescent="0.2">
      <c r="E843" s="282"/>
      <c r="F843" s="282"/>
      <c r="G843" s="282"/>
      <c r="H843" s="282"/>
      <c r="I843" s="282"/>
      <c r="J843" s="282"/>
      <c r="K843" s="282"/>
      <c r="L843" s="283"/>
      <c r="M843" s="282"/>
      <c r="N843" s="282"/>
      <c r="O843" s="282"/>
    </row>
    <row r="844" spans="5:15" ht="15.75" hidden="1" customHeight="1" x14ac:dyDescent="0.2">
      <c r="E844" s="282"/>
      <c r="F844" s="282"/>
      <c r="G844" s="282"/>
      <c r="H844" s="282"/>
      <c r="I844" s="282"/>
      <c r="J844" s="282"/>
      <c r="K844" s="282"/>
      <c r="L844" s="283"/>
      <c r="M844" s="282"/>
      <c r="N844" s="282"/>
      <c r="O844" s="282"/>
    </row>
    <row r="845" spans="5:15" ht="15.75" hidden="1" customHeight="1" x14ac:dyDescent="0.2">
      <c r="E845" s="282"/>
      <c r="F845" s="282"/>
      <c r="G845" s="282"/>
      <c r="H845" s="282"/>
      <c r="I845" s="282"/>
      <c r="J845" s="282"/>
      <c r="K845" s="282"/>
      <c r="L845" s="283"/>
      <c r="M845" s="282"/>
      <c r="N845" s="282"/>
      <c r="O845" s="282"/>
    </row>
    <row r="846" spans="5:15" ht="15.75" hidden="1" customHeight="1" x14ac:dyDescent="0.2">
      <c r="E846" s="282"/>
      <c r="F846" s="282"/>
      <c r="G846" s="282"/>
      <c r="H846" s="282"/>
      <c r="I846" s="282"/>
      <c r="J846" s="282"/>
      <c r="K846" s="282"/>
      <c r="L846" s="283"/>
      <c r="M846" s="282"/>
      <c r="N846" s="282"/>
      <c r="O846" s="282"/>
    </row>
    <row r="847" spans="5:15" ht="15.75" hidden="1" customHeight="1" x14ac:dyDescent="0.2">
      <c r="E847" s="282"/>
      <c r="F847" s="282"/>
      <c r="G847" s="282"/>
      <c r="H847" s="282"/>
      <c r="I847" s="282"/>
      <c r="J847" s="282"/>
      <c r="K847" s="282"/>
      <c r="L847" s="283"/>
      <c r="M847" s="282"/>
      <c r="N847" s="282"/>
      <c r="O847" s="282"/>
    </row>
    <row r="848" spans="5:15" ht="15.75" hidden="1" customHeight="1" x14ac:dyDescent="0.2">
      <c r="E848" s="282"/>
      <c r="F848" s="282"/>
      <c r="G848" s="282"/>
      <c r="H848" s="282"/>
      <c r="I848" s="282"/>
      <c r="J848" s="282"/>
      <c r="K848" s="282"/>
      <c r="L848" s="283"/>
      <c r="M848" s="282"/>
      <c r="N848" s="282"/>
      <c r="O848" s="282"/>
    </row>
    <row r="849" spans="5:15" ht="15.75" hidden="1" customHeight="1" x14ac:dyDescent="0.2">
      <c r="E849" s="282"/>
      <c r="F849" s="282"/>
      <c r="G849" s="282"/>
      <c r="H849" s="282"/>
      <c r="I849" s="282"/>
      <c r="J849" s="282"/>
      <c r="K849" s="282"/>
      <c r="L849" s="283"/>
      <c r="M849" s="282"/>
      <c r="N849" s="282"/>
      <c r="O849" s="282"/>
    </row>
    <row r="850" spans="5:15" ht="15.75" hidden="1" customHeight="1" x14ac:dyDescent="0.2">
      <c r="E850" s="282"/>
      <c r="F850" s="282"/>
      <c r="G850" s="282"/>
      <c r="H850" s="282"/>
      <c r="I850" s="282"/>
      <c r="J850" s="282"/>
      <c r="K850" s="282"/>
      <c r="L850" s="283"/>
      <c r="M850" s="282"/>
      <c r="N850" s="282"/>
      <c r="O850" s="282"/>
    </row>
    <row r="851" spans="5:15" ht="15.75" hidden="1" customHeight="1" x14ac:dyDescent="0.2">
      <c r="E851" s="282"/>
      <c r="F851" s="282"/>
      <c r="G851" s="282"/>
      <c r="H851" s="282"/>
      <c r="I851" s="282"/>
      <c r="J851" s="282"/>
      <c r="K851" s="282"/>
      <c r="L851" s="283"/>
      <c r="M851" s="282"/>
      <c r="N851" s="282"/>
      <c r="O851" s="282"/>
    </row>
    <row r="852" spans="5:15" ht="15.75" hidden="1" customHeight="1" x14ac:dyDescent="0.2">
      <c r="E852" s="282"/>
      <c r="F852" s="282"/>
      <c r="G852" s="282"/>
      <c r="H852" s="282"/>
      <c r="I852" s="282"/>
      <c r="J852" s="282"/>
      <c r="K852" s="282"/>
      <c r="L852" s="283"/>
      <c r="M852" s="282"/>
      <c r="N852" s="282"/>
      <c r="O852" s="282"/>
    </row>
    <row r="853" spans="5:15" ht="15.75" hidden="1" customHeight="1" x14ac:dyDescent="0.2">
      <c r="E853" s="282"/>
      <c r="F853" s="282"/>
      <c r="G853" s="282"/>
      <c r="H853" s="282"/>
      <c r="I853" s="282"/>
      <c r="J853" s="282"/>
      <c r="K853" s="282"/>
      <c r="L853" s="283"/>
      <c r="M853" s="282"/>
      <c r="N853" s="282"/>
      <c r="O853" s="282"/>
    </row>
    <row r="854" spans="5:15" ht="15.75" hidden="1" customHeight="1" x14ac:dyDescent="0.2">
      <c r="E854" s="282"/>
      <c r="F854" s="282"/>
      <c r="G854" s="282"/>
      <c r="H854" s="282"/>
      <c r="I854" s="282"/>
      <c r="J854" s="282"/>
      <c r="K854" s="282"/>
      <c r="L854" s="283"/>
      <c r="M854" s="282"/>
      <c r="N854" s="282"/>
      <c r="O854" s="282"/>
    </row>
    <row r="855" spans="5:15" ht="15.75" hidden="1" customHeight="1" x14ac:dyDescent="0.2">
      <c r="E855" s="282"/>
      <c r="F855" s="282"/>
      <c r="G855" s="282"/>
      <c r="H855" s="282"/>
      <c r="I855" s="282"/>
      <c r="J855" s="282"/>
      <c r="K855" s="282"/>
      <c r="L855" s="283"/>
      <c r="M855" s="282"/>
      <c r="N855" s="282"/>
      <c r="O855" s="282"/>
    </row>
    <row r="856" spans="5:15" ht="15.75" hidden="1" customHeight="1" x14ac:dyDescent="0.2">
      <c r="E856" s="282"/>
      <c r="F856" s="282"/>
      <c r="G856" s="282"/>
      <c r="H856" s="282"/>
      <c r="I856" s="282"/>
      <c r="J856" s="282"/>
      <c r="K856" s="282"/>
      <c r="L856" s="283"/>
      <c r="M856" s="282"/>
      <c r="N856" s="282"/>
      <c r="O856" s="282"/>
    </row>
    <row r="857" spans="5:15" ht="15.75" hidden="1" customHeight="1" x14ac:dyDescent="0.2">
      <c r="E857" s="282"/>
      <c r="F857" s="282"/>
      <c r="G857" s="282"/>
      <c r="H857" s="282"/>
      <c r="I857" s="282"/>
      <c r="J857" s="282"/>
      <c r="K857" s="282"/>
      <c r="L857" s="283"/>
      <c r="M857" s="282"/>
      <c r="N857" s="282"/>
      <c r="O857" s="282"/>
    </row>
    <row r="858" spans="5:15" ht="15.75" hidden="1" customHeight="1" x14ac:dyDescent="0.2">
      <c r="E858" s="282"/>
      <c r="F858" s="282"/>
      <c r="G858" s="282"/>
      <c r="H858" s="282"/>
      <c r="I858" s="282"/>
      <c r="J858" s="282"/>
      <c r="K858" s="282"/>
      <c r="L858" s="283"/>
      <c r="M858" s="282"/>
      <c r="N858" s="282"/>
      <c r="O858" s="282"/>
    </row>
    <row r="859" spans="5:15" ht="15.75" hidden="1" customHeight="1" x14ac:dyDescent="0.2">
      <c r="E859" s="282"/>
      <c r="F859" s="282"/>
      <c r="G859" s="282"/>
      <c r="H859" s="282"/>
      <c r="I859" s="282"/>
      <c r="J859" s="282"/>
      <c r="K859" s="282"/>
      <c r="L859" s="283"/>
      <c r="M859" s="282"/>
      <c r="N859" s="282"/>
      <c r="O859" s="282"/>
    </row>
    <row r="860" spans="5:15" ht="15.75" hidden="1" customHeight="1" x14ac:dyDescent="0.2">
      <c r="E860" s="282"/>
      <c r="F860" s="282"/>
      <c r="G860" s="282"/>
      <c r="H860" s="282"/>
      <c r="I860" s="282"/>
      <c r="J860" s="282"/>
      <c r="K860" s="282"/>
      <c r="L860" s="283"/>
      <c r="M860" s="282"/>
      <c r="N860" s="282"/>
      <c r="O860" s="282"/>
    </row>
    <row r="861" spans="5:15" ht="15.75" hidden="1" customHeight="1" x14ac:dyDescent="0.2">
      <c r="E861" s="282"/>
      <c r="F861" s="282"/>
      <c r="G861" s="282"/>
      <c r="H861" s="282"/>
      <c r="I861" s="282"/>
      <c r="J861" s="282"/>
      <c r="K861" s="282"/>
      <c r="L861" s="283"/>
      <c r="M861" s="282"/>
      <c r="N861" s="282"/>
      <c r="O861" s="282"/>
    </row>
    <row r="862" spans="5:15" ht="15.75" hidden="1" customHeight="1" x14ac:dyDescent="0.2">
      <c r="E862" s="282"/>
      <c r="F862" s="282"/>
      <c r="G862" s="282"/>
      <c r="H862" s="282"/>
      <c r="I862" s="282"/>
      <c r="J862" s="282"/>
      <c r="K862" s="282"/>
      <c r="L862" s="283"/>
      <c r="M862" s="282"/>
      <c r="N862" s="282"/>
      <c r="O862" s="282"/>
    </row>
    <row r="863" spans="5:15" ht="15.75" hidden="1" customHeight="1" x14ac:dyDescent="0.2">
      <c r="E863" s="282"/>
      <c r="F863" s="282"/>
      <c r="G863" s="282"/>
      <c r="H863" s="282"/>
      <c r="I863" s="282"/>
      <c r="J863" s="282"/>
      <c r="K863" s="282"/>
      <c r="L863" s="283"/>
      <c r="M863" s="282"/>
      <c r="N863" s="282"/>
      <c r="O863" s="282"/>
    </row>
    <row r="864" spans="5:15" ht="15.75" hidden="1" customHeight="1" x14ac:dyDescent="0.2">
      <c r="E864" s="282"/>
      <c r="F864" s="282"/>
      <c r="G864" s="282"/>
      <c r="H864" s="282"/>
      <c r="I864" s="282"/>
      <c r="J864" s="282"/>
      <c r="K864" s="282"/>
      <c r="L864" s="283"/>
      <c r="M864" s="282"/>
      <c r="N864" s="282"/>
      <c r="O864" s="282"/>
    </row>
    <row r="865" spans="5:15" ht="15.75" hidden="1" customHeight="1" x14ac:dyDescent="0.2">
      <c r="E865" s="282"/>
      <c r="F865" s="282"/>
      <c r="G865" s="282"/>
      <c r="H865" s="282"/>
      <c r="I865" s="282"/>
      <c r="J865" s="282"/>
      <c r="K865" s="282"/>
      <c r="L865" s="283"/>
      <c r="M865" s="282"/>
      <c r="N865" s="282"/>
      <c r="O865" s="282"/>
    </row>
    <row r="866" spans="5:15" ht="15.75" hidden="1" customHeight="1" x14ac:dyDescent="0.2">
      <c r="E866" s="282"/>
      <c r="F866" s="282"/>
      <c r="G866" s="282"/>
      <c r="H866" s="282"/>
      <c r="I866" s="282"/>
      <c r="J866" s="282"/>
      <c r="K866" s="282"/>
      <c r="L866" s="283"/>
      <c r="M866" s="282"/>
      <c r="N866" s="282"/>
      <c r="O866" s="282"/>
    </row>
    <row r="867" spans="5:15" ht="15.75" hidden="1" customHeight="1" x14ac:dyDescent="0.2">
      <c r="E867" s="282"/>
      <c r="F867" s="282"/>
      <c r="G867" s="282"/>
      <c r="H867" s="282"/>
      <c r="I867" s="282"/>
      <c r="J867" s="282"/>
      <c r="K867" s="282"/>
      <c r="L867" s="283"/>
      <c r="M867" s="282"/>
      <c r="N867" s="282"/>
      <c r="O867" s="282"/>
    </row>
    <row r="868" spans="5:15" ht="15.75" hidden="1" customHeight="1" x14ac:dyDescent="0.2">
      <c r="E868" s="282"/>
      <c r="F868" s="282"/>
      <c r="G868" s="282"/>
      <c r="H868" s="282"/>
      <c r="I868" s="282"/>
      <c r="J868" s="282"/>
      <c r="K868" s="282"/>
      <c r="L868" s="283"/>
      <c r="M868" s="282"/>
      <c r="N868" s="282"/>
      <c r="O868" s="282"/>
    </row>
    <row r="869" spans="5:15" ht="15.75" hidden="1" customHeight="1" x14ac:dyDescent="0.2">
      <c r="E869" s="282"/>
      <c r="F869" s="282"/>
      <c r="G869" s="282"/>
      <c r="H869" s="282"/>
      <c r="I869" s="282"/>
      <c r="J869" s="282"/>
      <c r="K869" s="282"/>
      <c r="L869" s="283"/>
      <c r="M869" s="282"/>
      <c r="N869" s="282"/>
      <c r="O869" s="282"/>
    </row>
    <row r="870" spans="5:15" ht="15.75" hidden="1" customHeight="1" x14ac:dyDescent="0.2">
      <c r="E870" s="282"/>
      <c r="F870" s="282"/>
      <c r="G870" s="282"/>
      <c r="H870" s="282"/>
      <c r="I870" s="282"/>
      <c r="J870" s="282"/>
      <c r="K870" s="282"/>
      <c r="L870" s="283"/>
      <c r="M870" s="282"/>
      <c r="N870" s="282"/>
      <c r="O870" s="282"/>
    </row>
    <row r="871" spans="5:15" ht="15.75" hidden="1" customHeight="1" x14ac:dyDescent="0.2">
      <c r="E871" s="282"/>
      <c r="F871" s="282"/>
      <c r="G871" s="282"/>
      <c r="H871" s="282"/>
      <c r="I871" s="282"/>
      <c r="J871" s="282"/>
      <c r="K871" s="282"/>
      <c r="L871" s="283"/>
      <c r="M871" s="282"/>
      <c r="N871" s="282"/>
      <c r="O871" s="282"/>
    </row>
    <row r="872" spans="5:15" ht="15.75" hidden="1" customHeight="1" x14ac:dyDescent="0.2">
      <c r="E872" s="282"/>
      <c r="F872" s="282"/>
      <c r="G872" s="282"/>
      <c r="H872" s="282"/>
      <c r="I872" s="282"/>
      <c r="J872" s="282"/>
      <c r="K872" s="282"/>
      <c r="L872" s="283"/>
      <c r="M872" s="282"/>
      <c r="N872" s="282"/>
      <c r="O872" s="282"/>
    </row>
    <row r="873" spans="5:15" ht="15.75" hidden="1" customHeight="1" x14ac:dyDescent="0.2">
      <c r="E873" s="282"/>
      <c r="F873" s="282"/>
      <c r="G873" s="282"/>
      <c r="H873" s="282"/>
      <c r="I873" s="282"/>
      <c r="J873" s="282"/>
      <c r="K873" s="282"/>
      <c r="L873" s="283"/>
      <c r="M873" s="282"/>
      <c r="N873" s="282"/>
      <c r="O873" s="282"/>
    </row>
    <row r="874" spans="5:15" ht="15.75" hidden="1" customHeight="1" x14ac:dyDescent="0.2">
      <c r="E874" s="282"/>
      <c r="F874" s="282"/>
      <c r="G874" s="282"/>
      <c r="H874" s="282"/>
      <c r="I874" s="282"/>
      <c r="J874" s="282"/>
      <c r="K874" s="282"/>
      <c r="L874" s="283"/>
      <c r="M874" s="282"/>
      <c r="N874" s="282"/>
      <c r="O874" s="282"/>
    </row>
    <row r="875" spans="5:15" ht="15.75" hidden="1" customHeight="1" x14ac:dyDescent="0.2">
      <c r="E875" s="282"/>
      <c r="F875" s="282"/>
      <c r="G875" s="282"/>
      <c r="H875" s="282"/>
      <c r="I875" s="282"/>
      <c r="J875" s="282"/>
      <c r="K875" s="282"/>
      <c r="L875" s="283"/>
      <c r="M875" s="282"/>
      <c r="N875" s="282"/>
      <c r="O875" s="282"/>
    </row>
    <row r="876" spans="5:15" ht="15.75" hidden="1" customHeight="1" x14ac:dyDescent="0.2">
      <c r="E876" s="282"/>
      <c r="F876" s="282"/>
      <c r="G876" s="282"/>
      <c r="H876" s="282"/>
      <c r="I876" s="282"/>
      <c r="J876" s="282"/>
      <c r="K876" s="282"/>
      <c r="L876" s="283"/>
      <c r="M876" s="282"/>
      <c r="N876" s="282"/>
      <c r="O876" s="282"/>
    </row>
    <row r="877" spans="5:15" ht="15.75" hidden="1" customHeight="1" x14ac:dyDescent="0.2">
      <c r="E877" s="282"/>
      <c r="F877" s="282"/>
      <c r="G877" s="282"/>
      <c r="H877" s="282"/>
      <c r="I877" s="282"/>
      <c r="J877" s="282"/>
      <c r="K877" s="282"/>
      <c r="L877" s="283"/>
      <c r="M877" s="282"/>
      <c r="N877" s="282"/>
      <c r="O877" s="282"/>
    </row>
    <row r="878" spans="5:15" ht="15.75" hidden="1" customHeight="1" x14ac:dyDescent="0.2">
      <c r="E878" s="282"/>
      <c r="F878" s="282"/>
      <c r="G878" s="282"/>
      <c r="H878" s="282"/>
      <c r="I878" s="282"/>
      <c r="J878" s="282"/>
      <c r="K878" s="282"/>
      <c r="L878" s="283"/>
      <c r="M878" s="282"/>
      <c r="N878" s="282"/>
      <c r="O878" s="282"/>
    </row>
    <row r="879" spans="5:15" ht="15.75" hidden="1" customHeight="1" x14ac:dyDescent="0.2">
      <c r="E879" s="282"/>
      <c r="F879" s="282"/>
      <c r="G879" s="282"/>
      <c r="H879" s="282"/>
      <c r="I879" s="282"/>
      <c r="J879" s="282"/>
      <c r="K879" s="282"/>
      <c r="L879" s="283"/>
      <c r="M879" s="282"/>
      <c r="N879" s="282"/>
      <c r="O879" s="282"/>
    </row>
    <row r="880" spans="5:15" ht="15.75" hidden="1" customHeight="1" x14ac:dyDescent="0.2">
      <c r="E880" s="282"/>
      <c r="F880" s="282"/>
      <c r="G880" s="282"/>
      <c r="H880" s="282"/>
      <c r="I880" s="282"/>
      <c r="J880" s="282"/>
      <c r="K880" s="282"/>
      <c r="L880" s="283"/>
      <c r="M880" s="282"/>
      <c r="N880" s="282"/>
      <c r="O880" s="282"/>
    </row>
    <row r="881" spans="5:15" ht="15.75" hidden="1" customHeight="1" x14ac:dyDescent="0.2">
      <c r="E881" s="282"/>
      <c r="F881" s="282"/>
      <c r="G881" s="282"/>
      <c r="H881" s="282"/>
      <c r="I881" s="282"/>
      <c r="J881" s="282"/>
      <c r="K881" s="282"/>
      <c r="L881" s="283"/>
      <c r="M881" s="282"/>
      <c r="N881" s="282"/>
      <c r="O881" s="282"/>
    </row>
    <row r="882" spans="5:15" ht="15.75" hidden="1" customHeight="1" x14ac:dyDescent="0.2">
      <c r="E882" s="282"/>
      <c r="F882" s="282"/>
      <c r="G882" s="282"/>
      <c r="H882" s="282"/>
      <c r="I882" s="282"/>
      <c r="J882" s="282"/>
      <c r="K882" s="282"/>
      <c r="L882" s="283"/>
      <c r="M882" s="282"/>
      <c r="N882" s="282"/>
      <c r="O882" s="282"/>
    </row>
    <row r="883" spans="5:15" ht="15.75" hidden="1" customHeight="1" x14ac:dyDescent="0.2">
      <c r="E883" s="282"/>
      <c r="F883" s="282"/>
      <c r="G883" s="282"/>
      <c r="H883" s="282"/>
      <c r="I883" s="282"/>
      <c r="J883" s="282"/>
      <c r="K883" s="282"/>
      <c r="L883" s="283"/>
      <c r="M883" s="282"/>
      <c r="N883" s="282"/>
      <c r="O883" s="282"/>
    </row>
    <row r="884" spans="5:15" ht="15.75" hidden="1" customHeight="1" x14ac:dyDescent="0.2">
      <c r="E884" s="282"/>
      <c r="F884" s="282"/>
      <c r="G884" s="282"/>
      <c r="H884" s="282"/>
      <c r="I884" s="282"/>
      <c r="J884" s="282"/>
      <c r="K884" s="282"/>
      <c r="L884" s="283"/>
      <c r="M884" s="282"/>
      <c r="N884" s="282"/>
      <c r="O884" s="282"/>
    </row>
    <row r="885" spans="5:15" ht="15.75" hidden="1" customHeight="1" x14ac:dyDescent="0.2">
      <c r="E885" s="282"/>
      <c r="F885" s="282"/>
      <c r="G885" s="282"/>
      <c r="H885" s="282"/>
      <c r="I885" s="282"/>
      <c r="J885" s="282"/>
      <c r="K885" s="282"/>
      <c r="L885" s="283"/>
      <c r="M885" s="282"/>
      <c r="N885" s="282"/>
      <c r="O885" s="282"/>
    </row>
    <row r="886" spans="5:15" ht="15.75" hidden="1" customHeight="1" x14ac:dyDescent="0.2">
      <c r="E886" s="282"/>
      <c r="F886" s="282"/>
      <c r="G886" s="282"/>
      <c r="H886" s="282"/>
      <c r="I886" s="282"/>
      <c r="J886" s="282"/>
      <c r="K886" s="282"/>
      <c r="L886" s="283"/>
      <c r="M886" s="282"/>
      <c r="N886" s="282"/>
      <c r="O886" s="282"/>
    </row>
    <row r="887" spans="5:15" ht="15.75" hidden="1" customHeight="1" x14ac:dyDescent="0.2">
      <c r="E887" s="282"/>
      <c r="F887" s="282"/>
      <c r="G887" s="282"/>
      <c r="H887" s="282"/>
      <c r="I887" s="282"/>
      <c r="J887" s="282"/>
      <c r="K887" s="282"/>
      <c r="L887" s="283"/>
      <c r="M887" s="282"/>
      <c r="N887" s="282"/>
      <c r="O887" s="282"/>
    </row>
    <row r="888" spans="5:15" ht="15.75" hidden="1" customHeight="1" x14ac:dyDescent="0.2">
      <c r="E888" s="282"/>
      <c r="F888" s="282"/>
      <c r="G888" s="282"/>
      <c r="H888" s="282"/>
      <c r="I888" s="282"/>
      <c r="J888" s="282"/>
      <c r="K888" s="282"/>
      <c r="L888" s="283"/>
      <c r="M888" s="282"/>
      <c r="N888" s="282"/>
      <c r="O888" s="282"/>
    </row>
    <row r="889" spans="5:15" ht="15.75" hidden="1" customHeight="1" x14ac:dyDescent="0.2">
      <c r="E889" s="282"/>
      <c r="F889" s="282"/>
      <c r="G889" s="282"/>
      <c r="H889" s="282"/>
      <c r="I889" s="282"/>
      <c r="J889" s="282"/>
      <c r="K889" s="282"/>
      <c r="L889" s="283"/>
      <c r="M889" s="282"/>
      <c r="N889" s="282"/>
      <c r="O889" s="282"/>
    </row>
    <row r="890" spans="5:15" ht="15.75" hidden="1" customHeight="1" x14ac:dyDescent="0.2">
      <c r="E890" s="282"/>
      <c r="F890" s="282"/>
      <c r="G890" s="282"/>
      <c r="H890" s="282"/>
      <c r="I890" s="282"/>
      <c r="J890" s="282"/>
      <c r="K890" s="282"/>
      <c r="L890" s="283"/>
      <c r="M890" s="282"/>
      <c r="N890" s="282"/>
      <c r="O890" s="282"/>
    </row>
    <row r="891" spans="5:15" ht="15.75" hidden="1" customHeight="1" x14ac:dyDescent="0.2">
      <c r="E891" s="282"/>
      <c r="F891" s="282"/>
      <c r="G891" s="282"/>
      <c r="H891" s="282"/>
      <c r="I891" s="282"/>
      <c r="J891" s="282"/>
      <c r="K891" s="282"/>
      <c r="L891" s="283"/>
      <c r="M891" s="282"/>
      <c r="N891" s="282"/>
      <c r="O891" s="282"/>
    </row>
    <row r="892" spans="5:15" ht="15.75" hidden="1" customHeight="1" x14ac:dyDescent="0.2">
      <c r="E892" s="282"/>
      <c r="F892" s="282"/>
      <c r="G892" s="282"/>
      <c r="H892" s="282"/>
      <c r="I892" s="282"/>
      <c r="J892" s="282"/>
      <c r="K892" s="282"/>
      <c r="L892" s="283"/>
      <c r="M892" s="282"/>
      <c r="N892" s="282"/>
      <c r="O892" s="282"/>
    </row>
    <row r="893" spans="5:15" ht="15.75" hidden="1" customHeight="1" x14ac:dyDescent="0.2">
      <c r="E893" s="282"/>
      <c r="F893" s="282"/>
      <c r="G893" s="282"/>
      <c r="H893" s="282"/>
      <c r="I893" s="282"/>
      <c r="J893" s="282"/>
      <c r="K893" s="282"/>
      <c r="L893" s="283"/>
      <c r="M893" s="282"/>
      <c r="N893" s="282"/>
      <c r="O893" s="282"/>
    </row>
    <row r="894" spans="5:15" ht="15.75" hidden="1" customHeight="1" x14ac:dyDescent="0.2">
      <c r="E894" s="282"/>
      <c r="F894" s="282"/>
      <c r="G894" s="282"/>
      <c r="H894" s="282"/>
      <c r="I894" s="282"/>
      <c r="J894" s="282"/>
      <c r="K894" s="282"/>
      <c r="L894" s="283"/>
      <c r="M894" s="282"/>
      <c r="N894" s="282"/>
      <c r="O894" s="282"/>
    </row>
    <row r="895" spans="5:15" ht="15.75" hidden="1" customHeight="1" x14ac:dyDescent="0.2">
      <c r="E895" s="282"/>
      <c r="F895" s="282"/>
      <c r="G895" s="282"/>
      <c r="H895" s="282"/>
      <c r="I895" s="282"/>
      <c r="J895" s="282"/>
      <c r="K895" s="282"/>
      <c r="L895" s="283"/>
      <c r="M895" s="282"/>
      <c r="N895" s="282"/>
      <c r="O895" s="282"/>
    </row>
    <row r="896" spans="5:15" ht="15.75" hidden="1" customHeight="1" x14ac:dyDescent="0.2">
      <c r="E896" s="282"/>
      <c r="F896" s="282"/>
      <c r="G896" s="282"/>
      <c r="H896" s="282"/>
      <c r="I896" s="282"/>
      <c r="J896" s="282"/>
      <c r="K896" s="282"/>
      <c r="L896" s="283"/>
      <c r="M896" s="282"/>
      <c r="N896" s="282"/>
      <c r="O896" s="282"/>
    </row>
    <row r="897" spans="5:15" ht="15.75" hidden="1" customHeight="1" x14ac:dyDescent="0.2">
      <c r="E897" s="282"/>
      <c r="F897" s="282"/>
      <c r="G897" s="282"/>
      <c r="H897" s="282"/>
      <c r="I897" s="282"/>
      <c r="J897" s="282"/>
      <c r="K897" s="282"/>
      <c r="L897" s="283"/>
      <c r="M897" s="282"/>
      <c r="N897" s="282"/>
      <c r="O897" s="282"/>
    </row>
    <row r="898" spans="5:15" ht="15.75" hidden="1" customHeight="1" x14ac:dyDescent="0.2">
      <c r="E898" s="282"/>
      <c r="F898" s="282"/>
      <c r="G898" s="282"/>
      <c r="H898" s="282"/>
      <c r="I898" s="282"/>
      <c r="J898" s="282"/>
      <c r="K898" s="282"/>
      <c r="L898" s="283"/>
      <c r="M898" s="282"/>
      <c r="N898" s="282"/>
      <c r="O898" s="282"/>
    </row>
    <row r="899" spans="5:15" ht="15.75" hidden="1" customHeight="1" x14ac:dyDescent="0.2">
      <c r="E899" s="282"/>
      <c r="F899" s="282"/>
      <c r="G899" s="282"/>
      <c r="H899" s="282"/>
      <c r="I899" s="282"/>
      <c r="J899" s="282"/>
      <c r="K899" s="282"/>
      <c r="L899" s="283"/>
      <c r="M899" s="282"/>
      <c r="N899" s="282"/>
      <c r="O899" s="282"/>
    </row>
    <row r="900" spans="5:15" ht="15.75" hidden="1" customHeight="1" x14ac:dyDescent="0.2">
      <c r="E900" s="282"/>
      <c r="F900" s="282"/>
      <c r="G900" s="282"/>
      <c r="H900" s="282"/>
      <c r="I900" s="282"/>
      <c r="J900" s="282"/>
      <c r="K900" s="282"/>
      <c r="L900" s="283"/>
      <c r="M900" s="282"/>
      <c r="N900" s="282"/>
      <c r="O900" s="282"/>
    </row>
    <row r="901" spans="5:15" ht="15.75" hidden="1" customHeight="1" x14ac:dyDescent="0.2">
      <c r="E901" s="282"/>
      <c r="F901" s="282"/>
      <c r="G901" s="282"/>
      <c r="H901" s="282"/>
      <c r="I901" s="282"/>
      <c r="J901" s="282"/>
      <c r="K901" s="282"/>
      <c r="L901" s="283"/>
      <c r="M901" s="282"/>
      <c r="N901" s="282"/>
      <c r="O901" s="282"/>
    </row>
    <row r="902" spans="5:15" ht="15.75" hidden="1" customHeight="1" x14ac:dyDescent="0.2">
      <c r="E902" s="282"/>
      <c r="F902" s="282"/>
      <c r="G902" s="282"/>
      <c r="H902" s="282"/>
      <c r="I902" s="282"/>
      <c r="J902" s="282"/>
      <c r="K902" s="282"/>
      <c r="L902" s="283"/>
      <c r="M902" s="282"/>
      <c r="N902" s="282"/>
      <c r="O902" s="282"/>
    </row>
    <row r="903" spans="5:15" ht="15.75" hidden="1" customHeight="1" x14ac:dyDescent="0.2">
      <c r="E903" s="282"/>
      <c r="F903" s="282"/>
      <c r="G903" s="282"/>
      <c r="H903" s="282"/>
      <c r="I903" s="282"/>
      <c r="J903" s="282"/>
      <c r="K903" s="282"/>
      <c r="L903" s="283"/>
      <c r="M903" s="282"/>
      <c r="N903" s="282"/>
      <c r="O903" s="282"/>
    </row>
    <row r="904" spans="5:15" ht="15.75" hidden="1" customHeight="1" x14ac:dyDescent="0.2">
      <c r="E904" s="282"/>
      <c r="F904" s="282"/>
      <c r="G904" s="282"/>
      <c r="H904" s="282"/>
      <c r="I904" s="282"/>
      <c r="J904" s="282"/>
      <c r="K904" s="282"/>
      <c r="L904" s="283"/>
      <c r="M904" s="282"/>
      <c r="N904" s="282"/>
      <c r="O904" s="282"/>
    </row>
    <row r="905" spans="5:15" ht="15.75" hidden="1" customHeight="1" x14ac:dyDescent="0.2">
      <c r="E905" s="282"/>
      <c r="F905" s="282"/>
      <c r="G905" s="282"/>
      <c r="H905" s="282"/>
      <c r="I905" s="282"/>
      <c r="J905" s="282"/>
      <c r="K905" s="282"/>
      <c r="L905" s="283"/>
      <c r="M905" s="282"/>
      <c r="N905" s="282"/>
      <c r="O905" s="282"/>
    </row>
    <row r="906" spans="5:15" ht="15.75" hidden="1" customHeight="1" x14ac:dyDescent="0.2">
      <c r="E906" s="282"/>
      <c r="F906" s="282"/>
      <c r="G906" s="282"/>
      <c r="H906" s="282"/>
      <c r="I906" s="282"/>
      <c r="J906" s="282"/>
      <c r="K906" s="282"/>
      <c r="L906" s="283"/>
      <c r="M906" s="282"/>
      <c r="N906" s="282"/>
      <c r="O906" s="282"/>
    </row>
    <row r="907" spans="5:15" ht="15.75" hidden="1" customHeight="1" x14ac:dyDescent="0.2">
      <c r="E907" s="282"/>
      <c r="F907" s="282"/>
      <c r="G907" s="282"/>
      <c r="H907" s="282"/>
      <c r="I907" s="282"/>
      <c r="J907" s="282"/>
      <c r="K907" s="282"/>
      <c r="L907" s="283"/>
      <c r="M907" s="282"/>
      <c r="N907" s="282"/>
      <c r="O907" s="282"/>
    </row>
    <row r="908" spans="5:15" ht="15.75" hidden="1" customHeight="1" x14ac:dyDescent="0.2">
      <c r="E908" s="282"/>
      <c r="F908" s="282"/>
      <c r="G908" s="282"/>
      <c r="H908" s="282"/>
      <c r="I908" s="282"/>
      <c r="J908" s="282"/>
      <c r="K908" s="282"/>
      <c r="L908" s="283"/>
      <c r="M908" s="282"/>
      <c r="N908" s="282"/>
      <c r="O908" s="282"/>
    </row>
    <row r="909" spans="5:15" ht="15.75" hidden="1" customHeight="1" x14ac:dyDescent="0.2">
      <c r="E909" s="282"/>
      <c r="F909" s="282"/>
      <c r="G909" s="282"/>
      <c r="H909" s="282"/>
      <c r="I909" s="282"/>
      <c r="J909" s="282"/>
      <c r="K909" s="282"/>
      <c r="L909" s="283"/>
      <c r="M909" s="282"/>
      <c r="N909" s="282"/>
      <c r="O909" s="282"/>
    </row>
    <row r="910" spans="5:15" ht="15.75" hidden="1" customHeight="1" x14ac:dyDescent="0.2">
      <c r="E910" s="282"/>
      <c r="F910" s="282"/>
      <c r="G910" s="282"/>
      <c r="H910" s="282"/>
      <c r="I910" s="282"/>
      <c r="J910" s="282"/>
      <c r="K910" s="282"/>
      <c r="L910" s="283"/>
      <c r="M910" s="282"/>
      <c r="N910" s="282"/>
      <c r="O910" s="282"/>
    </row>
    <row r="911" spans="5:15" ht="15.75" hidden="1" customHeight="1" x14ac:dyDescent="0.2">
      <c r="E911" s="282"/>
      <c r="F911" s="282"/>
      <c r="G911" s="282"/>
      <c r="H911" s="282"/>
      <c r="I911" s="282"/>
      <c r="J911" s="282"/>
      <c r="K911" s="282"/>
      <c r="L911" s="283"/>
      <c r="M911" s="282"/>
      <c r="N911" s="282"/>
      <c r="O911" s="282"/>
    </row>
    <row r="912" spans="5:15" ht="15.75" hidden="1" customHeight="1" x14ac:dyDescent="0.2">
      <c r="E912" s="282"/>
      <c r="F912" s="282"/>
      <c r="G912" s="282"/>
      <c r="H912" s="282"/>
      <c r="I912" s="282"/>
      <c r="J912" s="282"/>
      <c r="K912" s="282"/>
      <c r="L912" s="283"/>
      <c r="M912" s="282"/>
      <c r="N912" s="282"/>
      <c r="O912" s="282"/>
    </row>
    <row r="913" spans="5:15" ht="15.75" hidden="1" customHeight="1" x14ac:dyDescent="0.2">
      <c r="E913" s="282"/>
      <c r="F913" s="282"/>
      <c r="G913" s="282"/>
      <c r="H913" s="282"/>
      <c r="I913" s="282"/>
      <c r="J913" s="282"/>
      <c r="K913" s="282"/>
      <c r="L913" s="283"/>
      <c r="M913" s="282"/>
      <c r="N913" s="282"/>
      <c r="O913" s="282"/>
    </row>
    <row r="914" spans="5:15" ht="15.75" hidden="1" customHeight="1" x14ac:dyDescent="0.2">
      <c r="E914" s="282"/>
      <c r="F914" s="282"/>
      <c r="G914" s="282"/>
      <c r="H914" s="282"/>
      <c r="I914" s="282"/>
      <c r="J914" s="282"/>
      <c r="K914" s="282"/>
      <c r="L914" s="283"/>
      <c r="M914" s="282"/>
      <c r="N914" s="282"/>
      <c r="O914" s="282"/>
    </row>
    <row r="915" spans="5:15" ht="15.75" hidden="1" customHeight="1" x14ac:dyDescent="0.2">
      <c r="E915" s="282"/>
      <c r="F915" s="282"/>
      <c r="G915" s="282"/>
      <c r="H915" s="282"/>
      <c r="I915" s="282"/>
      <c r="J915" s="282"/>
      <c r="K915" s="282"/>
      <c r="L915" s="283"/>
      <c r="M915" s="282"/>
      <c r="N915" s="282"/>
      <c r="O915" s="282"/>
    </row>
    <row r="916" spans="5:15" ht="15.75" hidden="1" customHeight="1" x14ac:dyDescent="0.2">
      <c r="E916" s="282"/>
      <c r="F916" s="282"/>
      <c r="G916" s="282"/>
      <c r="H916" s="282"/>
      <c r="I916" s="282"/>
      <c r="J916" s="282"/>
      <c r="K916" s="282"/>
      <c r="L916" s="283"/>
      <c r="M916" s="282"/>
      <c r="N916" s="282"/>
      <c r="O916" s="282"/>
    </row>
    <row r="917" spans="5:15" ht="15.75" hidden="1" customHeight="1" x14ac:dyDescent="0.2">
      <c r="E917" s="282"/>
      <c r="F917" s="282"/>
      <c r="G917" s="282"/>
      <c r="H917" s="282"/>
      <c r="I917" s="282"/>
      <c r="J917" s="282"/>
      <c r="K917" s="282"/>
      <c r="L917" s="283"/>
      <c r="M917" s="282"/>
      <c r="N917" s="282"/>
      <c r="O917" s="282"/>
    </row>
    <row r="918" spans="5:15" ht="15.75" hidden="1" customHeight="1" x14ac:dyDescent="0.2">
      <c r="E918" s="282"/>
      <c r="F918" s="282"/>
      <c r="G918" s="282"/>
      <c r="H918" s="282"/>
      <c r="I918" s="282"/>
      <c r="J918" s="282"/>
      <c r="K918" s="282"/>
      <c r="L918" s="283"/>
      <c r="M918" s="282"/>
      <c r="N918" s="282"/>
      <c r="O918" s="282"/>
    </row>
    <row r="919" spans="5:15" ht="15.75" hidden="1" customHeight="1" x14ac:dyDescent="0.2">
      <c r="E919" s="282"/>
      <c r="F919" s="282"/>
      <c r="G919" s="282"/>
      <c r="H919" s="282"/>
      <c r="I919" s="282"/>
      <c r="J919" s="282"/>
      <c r="K919" s="282"/>
      <c r="L919" s="283"/>
      <c r="M919" s="282"/>
      <c r="N919" s="282"/>
      <c r="O919" s="282"/>
    </row>
    <row r="920" spans="5:15" ht="15.75" hidden="1" customHeight="1" x14ac:dyDescent="0.2">
      <c r="E920" s="282"/>
      <c r="F920" s="282"/>
      <c r="G920" s="282"/>
      <c r="H920" s="282"/>
      <c r="I920" s="282"/>
      <c r="J920" s="282"/>
      <c r="K920" s="282"/>
      <c r="L920" s="283"/>
      <c r="M920" s="282"/>
      <c r="N920" s="282"/>
      <c r="O920" s="282"/>
    </row>
    <row r="921" spans="5:15" ht="15.75" hidden="1" customHeight="1" x14ac:dyDescent="0.2">
      <c r="E921" s="282"/>
      <c r="F921" s="282"/>
      <c r="G921" s="282"/>
      <c r="H921" s="282"/>
      <c r="I921" s="282"/>
      <c r="J921" s="282"/>
      <c r="K921" s="282"/>
      <c r="L921" s="283"/>
      <c r="M921" s="282"/>
      <c r="N921" s="282"/>
      <c r="O921" s="282"/>
    </row>
    <row r="922" spans="5:15" ht="15.75" hidden="1" customHeight="1" x14ac:dyDescent="0.2">
      <c r="E922" s="282"/>
      <c r="F922" s="282"/>
      <c r="G922" s="282"/>
      <c r="H922" s="282"/>
      <c r="I922" s="282"/>
      <c r="J922" s="282"/>
      <c r="K922" s="282"/>
      <c r="L922" s="283"/>
      <c r="M922" s="282"/>
      <c r="N922" s="282"/>
      <c r="O922" s="282"/>
    </row>
    <row r="923" spans="5:15" ht="15.75" hidden="1" customHeight="1" x14ac:dyDescent="0.2">
      <c r="E923" s="282"/>
      <c r="F923" s="282"/>
      <c r="G923" s="282"/>
      <c r="H923" s="282"/>
      <c r="I923" s="282"/>
      <c r="J923" s="282"/>
      <c r="K923" s="282"/>
      <c r="L923" s="283"/>
      <c r="M923" s="282"/>
      <c r="N923" s="282"/>
      <c r="O923" s="282"/>
    </row>
    <row r="924" spans="5:15" ht="15.75" hidden="1" customHeight="1" x14ac:dyDescent="0.2">
      <c r="E924" s="282"/>
      <c r="F924" s="282"/>
      <c r="G924" s="282"/>
      <c r="H924" s="282"/>
      <c r="I924" s="282"/>
      <c r="J924" s="282"/>
      <c r="K924" s="282"/>
      <c r="L924" s="283"/>
      <c r="M924" s="282"/>
      <c r="N924" s="282"/>
      <c r="O924" s="282"/>
    </row>
    <row r="925" spans="5:15" ht="15.75" hidden="1" customHeight="1" x14ac:dyDescent="0.2">
      <c r="E925" s="282"/>
      <c r="F925" s="282"/>
      <c r="G925" s="282"/>
      <c r="H925" s="282"/>
      <c r="I925" s="282"/>
      <c r="J925" s="282"/>
      <c r="K925" s="282"/>
      <c r="L925" s="283"/>
      <c r="M925" s="282"/>
      <c r="N925" s="282"/>
      <c r="O925" s="282"/>
    </row>
    <row r="926" spans="5:15" ht="15.75" hidden="1" customHeight="1" x14ac:dyDescent="0.2">
      <c r="E926" s="282"/>
      <c r="F926" s="282"/>
      <c r="G926" s="282"/>
      <c r="H926" s="282"/>
      <c r="I926" s="282"/>
      <c r="J926" s="282"/>
      <c r="K926" s="282"/>
      <c r="L926" s="283"/>
      <c r="M926" s="282"/>
      <c r="N926" s="282"/>
      <c r="O926" s="282"/>
    </row>
    <row r="927" spans="5:15" ht="15.75" hidden="1" customHeight="1" x14ac:dyDescent="0.2">
      <c r="E927" s="282"/>
      <c r="F927" s="282"/>
      <c r="G927" s="282"/>
      <c r="H927" s="282"/>
      <c r="I927" s="282"/>
      <c r="J927" s="282"/>
      <c r="K927" s="282"/>
      <c r="L927" s="283"/>
      <c r="M927" s="282"/>
      <c r="N927" s="282"/>
      <c r="O927" s="282"/>
    </row>
    <row r="928" spans="5:15" ht="15.75" hidden="1" customHeight="1" x14ac:dyDescent="0.2">
      <c r="E928" s="282"/>
      <c r="F928" s="282"/>
      <c r="G928" s="282"/>
      <c r="H928" s="282"/>
      <c r="I928" s="282"/>
      <c r="J928" s="282"/>
      <c r="K928" s="282"/>
      <c r="L928" s="283"/>
      <c r="M928" s="282"/>
      <c r="N928" s="282"/>
      <c r="O928" s="282"/>
    </row>
    <row r="929" spans="5:15" ht="15.75" hidden="1" customHeight="1" x14ac:dyDescent="0.2">
      <c r="E929" s="282"/>
      <c r="F929" s="282"/>
      <c r="G929" s="282"/>
      <c r="H929" s="282"/>
      <c r="I929" s="282"/>
      <c r="J929" s="282"/>
      <c r="K929" s="282"/>
      <c r="L929" s="283"/>
      <c r="M929" s="282"/>
      <c r="N929" s="282"/>
      <c r="O929" s="282"/>
    </row>
    <row r="930" spans="5:15" ht="15.75" hidden="1" customHeight="1" x14ac:dyDescent="0.2">
      <c r="E930" s="282"/>
      <c r="F930" s="282"/>
      <c r="G930" s="282"/>
      <c r="H930" s="282"/>
      <c r="I930" s="282"/>
      <c r="J930" s="282"/>
      <c r="K930" s="282"/>
      <c r="L930" s="283"/>
      <c r="M930" s="282"/>
      <c r="N930" s="282"/>
      <c r="O930" s="282"/>
    </row>
    <row r="931" spans="5:15" ht="15.75" hidden="1" customHeight="1" x14ac:dyDescent="0.2">
      <c r="E931" s="282"/>
      <c r="F931" s="282"/>
      <c r="G931" s="282"/>
      <c r="H931" s="282"/>
      <c r="I931" s="282"/>
      <c r="J931" s="282"/>
      <c r="K931" s="282"/>
      <c r="L931" s="283"/>
      <c r="M931" s="282"/>
      <c r="N931" s="282"/>
      <c r="O931" s="282"/>
    </row>
    <row r="932" spans="5:15" ht="15.75" hidden="1" customHeight="1" x14ac:dyDescent="0.2">
      <c r="E932" s="282"/>
      <c r="F932" s="282"/>
      <c r="G932" s="282"/>
      <c r="H932" s="282"/>
      <c r="I932" s="282"/>
      <c r="J932" s="282"/>
      <c r="K932" s="282"/>
      <c r="L932" s="283"/>
      <c r="M932" s="282"/>
      <c r="N932" s="282"/>
      <c r="O932" s="282"/>
    </row>
    <row r="933" spans="5:15" ht="15.75" hidden="1" customHeight="1" x14ac:dyDescent="0.2">
      <c r="E933" s="282"/>
      <c r="F933" s="282"/>
      <c r="G933" s="282"/>
      <c r="H933" s="282"/>
      <c r="I933" s="282"/>
      <c r="J933" s="282"/>
      <c r="K933" s="282"/>
      <c r="L933" s="283"/>
      <c r="M933" s="282"/>
      <c r="N933" s="282"/>
      <c r="O933" s="282"/>
    </row>
    <row r="934" spans="5:15" ht="15.75" hidden="1" customHeight="1" x14ac:dyDescent="0.2">
      <c r="E934" s="282"/>
      <c r="F934" s="282"/>
      <c r="G934" s="282"/>
      <c r="H934" s="282"/>
      <c r="I934" s="282"/>
      <c r="J934" s="282"/>
      <c r="K934" s="282"/>
      <c r="L934" s="283"/>
      <c r="M934" s="282"/>
      <c r="N934" s="282"/>
      <c r="O934" s="282"/>
    </row>
    <row r="935" spans="5:15" ht="15.75" hidden="1" customHeight="1" x14ac:dyDescent="0.2">
      <c r="E935" s="282"/>
      <c r="F935" s="282"/>
      <c r="G935" s="282"/>
      <c r="H935" s="282"/>
      <c r="I935" s="282"/>
      <c r="J935" s="282"/>
      <c r="K935" s="282"/>
      <c r="L935" s="283"/>
      <c r="M935" s="282"/>
      <c r="N935" s="282"/>
      <c r="O935" s="282"/>
    </row>
    <row r="936" spans="5:15" ht="15.75" hidden="1" customHeight="1" x14ac:dyDescent="0.2">
      <c r="E936" s="282"/>
      <c r="F936" s="282"/>
      <c r="G936" s="282"/>
      <c r="H936" s="282"/>
      <c r="I936" s="282"/>
      <c r="J936" s="282"/>
      <c r="K936" s="282"/>
      <c r="L936" s="283"/>
      <c r="M936" s="282"/>
      <c r="N936" s="282"/>
      <c r="O936" s="282"/>
    </row>
    <row r="937" spans="5:15" ht="15.75" hidden="1" customHeight="1" x14ac:dyDescent="0.2">
      <c r="E937" s="282"/>
      <c r="F937" s="282"/>
      <c r="G937" s="282"/>
      <c r="H937" s="282"/>
      <c r="I937" s="282"/>
      <c r="J937" s="282"/>
      <c r="K937" s="282"/>
      <c r="L937" s="283"/>
      <c r="M937" s="282"/>
      <c r="N937" s="282"/>
      <c r="O937" s="282"/>
    </row>
    <row r="938" spans="5:15" ht="15.75" hidden="1" customHeight="1" x14ac:dyDescent="0.2">
      <c r="E938" s="282"/>
      <c r="F938" s="282"/>
      <c r="G938" s="282"/>
      <c r="H938" s="282"/>
      <c r="I938" s="282"/>
      <c r="J938" s="282"/>
      <c r="K938" s="282"/>
      <c r="L938" s="283"/>
      <c r="M938" s="282"/>
      <c r="N938" s="282"/>
      <c r="O938" s="282"/>
    </row>
    <row r="939" spans="5:15" ht="15.75" hidden="1" customHeight="1" x14ac:dyDescent="0.2">
      <c r="E939" s="282"/>
      <c r="F939" s="282"/>
      <c r="G939" s="282"/>
      <c r="H939" s="282"/>
      <c r="I939" s="282"/>
      <c r="J939" s="282"/>
      <c r="K939" s="282"/>
      <c r="L939" s="283"/>
      <c r="M939" s="282"/>
      <c r="N939" s="282"/>
      <c r="O939" s="282"/>
    </row>
    <row r="940" spans="5:15" ht="15.75" hidden="1" customHeight="1" x14ac:dyDescent="0.2">
      <c r="E940" s="282"/>
      <c r="F940" s="282"/>
      <c r="G940" s="282"/>
      <c r="H940" s="282"/>
      <c r="I940" s="282"/>
      <c r="J940" s="282"/>
      <c r="K940" s="282"/>
      <c r="L940" s="283"/>
      <c r="M940" s="282"/>
      <c r="N940" s="282"/>
      <c r="O940" s="282"/>
    </row>
    <row r="941" spans="5:15" ht="15.75" hidden="1" customHeight="1" x14ac:dyDescent="0.2">
      <c r="E941" s="282"/>
      <c r="F941" s="282"/>
      <c r="G941" s="282"/>
      <c r="H941" s="282"/>
      <c r="I941" s="282"/>
      <c r="J941" s="282"/>
      <c r="K941" s="282"/>
      <c r="L941" s="283"/>
      <c r="M941" s="282"/>
      <c r="N941" s="282"/>
      <c r="O941" s="282"/>
    </row>
    <row r="942" spans="5:15" ht="15.75" hidden="1" customHeight="1" x14ac:dyDescent="0.2">
      <c r="E942" s="282"/>
      <c r="F942" s="282"/>
      <c r="G942" s="282"/>
      <c r="H942" s="282"/>
      <c r="I942" s="282"/>
      <c r="J942" s="282"/>
      <c r="K942" s="282"/>
      <c r="L942" s="283"/>
      <c r="M942" s="282"/>
      <c r="N942" s="282"/>
      <c r="O942" s="282"/>
    </row>
    <row r="943" spans="5:15" ht="15.75" hidden="1" customHeight="1" x14ac:dyDescent="0.2">
      <c r="E943" s="282"/>
      <c r="F943" s="282"/>
      <c r="G943" s="282"/>
      <c r="H943" s="282"/>
      <c r="I943" s="282"/>
      <c r="J943" s="282"/>
      <c r="K943" s="282"/>
      <c r="L943" s="283"/>
      <c r="M943" s="282"/>
      <c r="N943" s="282"/>
      <c r="O943" s="282"/>
    </row>
    <row r="944" spans="5:15" ht="15.75" hidden="1" customHeight="1" x14ac:dyDescent="0.2">
      <c r="E944" s="282"/>
      <c r="F944" s="282"/>
      <c r="G944" s="282"/>
      <c r="H944" s="282"/>
      <c r="I944" s="282"/>
      <c r="J944" s="282"/>
      <c r="K944" s="282"/>
      <c r="L944" s="283"/>
      <c r="M944" s="282"/>
      <c r="N944" s="282"/>
      <c r="O944" s="282"/>
    </row>
    <row r="945" spans="5:15" ht="15.75" hidden="1" customHeight="1" x14ac:dyDescent="0.2">
      <c r="E945" s="282"/>
      <c r="F945" s="282"/>
      <c r="G945" s="282"/>
      <c r="H945" s="282"/>
      <c r="I945" s="282"/>
      <c r="J945" s="282"/>
      <c r="K945" s="282"/>
      <c r="L945" s="283"/>
      <c r="M945" s="282"/>
      <c r="N945" s="282"/>
      <c r="O945" s="282"/>
    </row>
    <row r="946" spans="5:15" ht="15.75" hidden="1" customHeight="1" x14ac:dyDescent="0.2">
      <c r="E946" s="282"/>
      <c r="F946" s="282"/>
      <c r="G946" s="282"/>
      <c r="H946" s="282"/>
      <c r="I946" s="282"/>
      <c r="J946" s="282"/>
      <c r="K946" s="282"/>
      <c r="L946" s="283"/>
      <c r="M946" s="282"/>
      <c r="N946" s="282"/>
      <c r="O946" s="282"/>
    </row>
    <row r="947" spans="5:15" ht="15.75" hidden="1" customHeight="1" x14ac:dyDescent="0.2">
      <c r="E947" s="282"/>
      <c r="F947" s="282"/>
      <c r="G947" s="282"/>
      <c r="H947" s="282"/>
      <c r="I947" s="282"/>
      <c r="J947" s="282"/>
      <c r="K947" s="282"/>
      <c r="L947" s="283"/>
      <c r="M947" s="282"/>
      <c r="N947" s="282"/>
      <c r="O947" s="282"/>
    </row>
    <row r="948" spans="5:15" ht="15.75" hidden="1" customHeight="1" x14ac:dyDescent="0.2">
      <c r="E948" s="282"/>
      <c r="F948" s="282"/>
      <c r="G948" s="282"/>
      <c r="H948" s="282"/>
      <c r="I948" s="282"/>
      <c r="J948" s="282"/>
      <c r="K948" s="282"/>
      <c r="L948" s="283"/>
      <c r="M948" s="282"/>
      <c r="N948" s="282"/>
      <c r="O948" s="282"/>
    </row>
    <row r="949" spans="5:15" ht="15.75" hidden="1" customHeight="1" x14ac:dyDescent="0.2">
      <c r="E949" s="282"/>
      <c r="F949" s="282"/>
      <c r="G949" s="282"/>
      <c r="H949" s="282"/>
      <c r="I949" s="282"/>
      <c r="J949" s="282"/>
      <c r="K949" s="282"/>
      <c r="L949" s="283"/>
      <c r="M949" s="282"/>
      <c r="N949" s="282"/>
      <c r="O949" s="282"/>
    </row>
    <row r="950" spans="5:15" ht="15.75" hidden="1" customHeight="1" x14ac:dyDescent="0.2">
      <c r="E950" s="282"/>
      <c r="F950" s="282"/>
      <c r="G950" s="282"/>
      <c r="H950" s="282"/>
      <c r="I950" s="282"/>
      <c r="J950" s="282"/>
      <c r="K950" s="282"/>
      <c r="L950" s="283"/>
      <c r="M950" s="282"/>
      <c r="N950" s="282"/>
      <c r="O950" s="282"/>
    </row>
    <row r="951" spans="5:15" ht="15.75" hidden="1" customHeight="1" x14ac:dyDescent="0.2">
      <c r="E951" s="282"/>
      <c r="F951" s="282"/>
      <c r="G951" s="282"/>
      <c r="H951" s="282"/>
      <c r="I951" s="282"/>
      <c r="J951" s="282"/>
      <c r="K951" s="282"/>
      <c r="L951" s="283"/>
      <c r="M951" s="282"/>
      <c r="N951" s="282"/>
      <c r="O951" s="282"/>
    </row>
    <row r="952" spans="5:15" ht="15.75" hidden="1" customHeight="1" x14ac:dyDescent="0.2">
      <c r="E952" s="282"/>
      <c r="F952" s="282"/>
      <c r="G952" s="282"/>
      <c r="H952" s="282"/>
      <c r="I952" s="282"/>
      <c r="J952" s="282"/>
      <c r="K952" s="282"/>
      <c r="L952" s="283"/>
      <c r="M952" s="282"/>
      <c r="N952" s="282"/>
      <c r="O952" s="282"/>
    </row>
    <row r="953" spans="5:15" ht="15.75" hidden="1" customHeight="1" x14ac:dyDescent="0.2">
      <c r="E953" s="282"/>
      <c r="F953" s="282"/>
      <c r="G953" s="282"/>
      <c r="H953" s="282"/>
      <c r="I953" s="282"/>
      <c r="J953" s="282"/>
      <c r="K953" s="282"/>
      <c r="L953" s="283"/>
      <c r="M953" s="282"/>
      <c r="N953" s="282"/>
      <c r="O953" s="282"/>
    </row>
    <row r="954" spans="5:15" ht="15.75" hidden="1" customHeight="1" x14ac:dyDescent="0.2">
      <c r="E954" s="282"/>
      <c r="F954" s="282"/>
      <c r="G954" s="282"/>
      <c r="H954" s="282"/>
      <c r="I954" s="282"/>
      <c r="J954" s="282"/>
      <c r="K954" s="282"/>
      <c r="L954" s="283"/>
      <c r="M954" s="282"/>
      <c r="N954" s="282"/>
      <c r="O954" s="282"/>
    </row>
    <row r="955" spans="5:15" ht="15.75" hidden="1" customHeight="1" x14ac:dyDescent="0.2">
      <c r="E955" s="282"/>
      <c r="F955" s="282"/>
      <c r="G955" s="282"/>
      <c r="H955" s="282"/>
      <c r="I955" s="282"/>
      <c r="J955" s="282"/>
      <c r="K955" s="282"/>
      <c r="L955" s="283"/>
      <c r="M955" s="282"/>
      <c r="N955" s="282"/>
      <c r="O955" s="282"/>
    </row>
    <row r="956" spans="5:15" ht="15.75" hidden="1" customHeight="1" x14ac:dyDescent="0.2">
      <c r="E956" s="282"/>
      <c r="F956" s="282"/>
      <c r="G956" s="282"/>
      <c r="H956" s="282"/>
      <c r="I956" s="282"/>
      <c r="J956" s="282"/>
      <c r="K956" s="282"/>
      <c r="L956" s="283"/>
      <c r="M956" s="282"/>
      <c r="N956" s="282"/>
      <c r="O956" s="282"/>
    </row>
    <row r="957" spans="5:15" ht="15.75" hidden="1" customHeight="1" x14ac:dyDescent="0.2">
      <c r="E957" s="282"/>
      <c r="F957" s="282"/>
      <c r="G957" s="282"/>
      <c r="H957" s="282"/>
      <c r="I957" s="282"/>
      <c r="J957" s="282"/>
      <c r="K957" s="282"/>
      <c r="L957" s="283"/>
      <c r="M957" s="282"/>
      <c r="N957" s="282"/>
      <c r="O957" s="282"/>
    </row>
    <row r="958" spans="5:15" ht="15.75" hidden="1" customHeight="1" x14ac:dyDescent="0.2">
      <c r="E958" s="282"/>
      <c r="F958" s="282"/>
      <c r="G958" s="282"/>
      <c r="H958" s="282"/>
      <c r="I958" s="282"/>
      <c r="J958" s="282"/>
      <c r="K958" s="282"/>
      <c r="L958" s="283"/>
      <c r="M958" s="282"/>
      <c r="N958" s="282"/>
      <c r="O958" s="282"/>
    </row>
    <row r="959" spans="5:15" ht="15.75" hidden="1" customHeight="1" x14ac:dyDescent="0.2">
      <c r="E959" s="282"/>
      <c r="F959" s="282"/>
      <c r="G959" s="282"/>
      <c r="H959" s="282"/>
      <c r="I959" s="282"/>
      <c r="J959" s="282"/>
      <c r="K959" s="282"/>
      <c r="L959" s="283"/>
      <c r="M959" s="282"/>
      <c r="N959" s="282"/>
      <c r="O959" s="282"/>
    </row>
    <row r="960" spans="5:15" ht="15.75" hidden="1" customHeight="1" x14ac:dyDescent="0.2">
      <c r="E960" s="282"/>
      <c r="F960" s="282"/>
      <c r="G960" s="282"/>
      <c r="H960" s="282"/>
      <c r="I960" s="282"/>
      <c r="J960" s="282"/>
      <c r="K960" s="282"/>
      <c r="L960" s="283"/>
      <c r="M960" s="282"/>
      <c r="N960" s="282"/>
      <c r="O960" s="282"/>
    </row>
    <row r="961" spans="5:15" ht="15.75" hidden="1" customHeight="1" x14ac:dyDescent="0.2">
      <c r="E961" s="282"/>
      <c r="F961" s="282"/>
      <c r="G961" s="282"/>
      <c r="H961" s="282"/>
      <c r="I961" s="282"/>
      <c r="J961" s="282"/>
      <c r="K961" s="282"/>
      <c r="L961" s="283"/>
      <c r="M961" s="282"/>
      <c r="N961" s="282"/>
      <c r="O961" s="282"/>
    </row>
    <row r="962" spans="5:15" ht="15.75" hidden="1" customHeight="1" x14ac:dyDescent="0.2">
      <c r="E962" s="282"/>
      <c r="F962" s="282"/>
      <c r="G962" s="282"/>
      <c r="H962" s="282"/>
      <c r="I962" s="282"/>
      <c r="J962" s="282"/>
      <c r="K962" s="282"/>
      <c r="L962" s="283"/>
      <c r="M962" s="282"/>
      <c r="N962" s="282"/>
      <c r="O962" s="282"/>
    </row>
    <row r="963" spans="5:15" ht="15.75" hidden="1" customHeight="1" x14ac:dyDescent="0.2">
      <c r="E963" s="282"/>
      <c r="F963" s="282"/>
      <c r="G963" s="282"/>
      <c r="H963" s="282"/>
      <c r="I963" s="282"/>
      <c r="J963" s="282"/>
      <c r="K963" s="282"/>
      <c r="L963" s="283"/>
      <c r="M963" s="282"/>
      <c r="N963" s="282"/>
      <c r="O963" s="282"/>
    </row>
    <row r="964" spans="5:15" ht="15.75" hidden="1" customHeight="1" x14ac:dyDescent="0.2">
      <c r="E964" s="282"/>
      <c r="F964" s="282"/>
      <c r="G964" s="282"/>
      <c r="H964" s="282"/>
      <c r="I964" s="282"/>
      <c r="J964" s="282"/>
      <c r="K964" s="282"/>
      <c r="L964" s="283"/>
      <c r="M964" s="282"/>
      <c r="N964" s="282"/>
      <c r="O964" s="282"/>
    </row>
    <row r="965" spans="5:15" ht="15.75" hidden="1" customHeight="1" x14ac:dyDescent="0.2">
      <c r="E965" s="282"/>
      <c r="F965" s="282"/>
      <c r="G965" s="282"/>
      <c r="H965" s="282"/>
      <c r="I965" s="282"/>
      <c r="J965" s="282"/>
      <c r="K965" s="282"/>
      <c r="L965" s="283"/>
      <c r="M965" s="282"/>
      <c r="N965" s="282"/>
      <c r="O965" s="282"/>
    </row>
    <row r="966" spans="5:15" ht="15.75" hidden="1" customHeight="1" x14ac:dyDescent="0.2">
      <c r="E966" s="282"/>
      <c r="F966" s="282"/>
      <c r="G966" s="282"/>
      <c r="H966" s="282"/>
      <c r="I966" s="282"/>
      <c r="J966" s="282"/>
      <c r="K966" s="282"/>
      <c r="L966" s="283"/>
      <c r="M966" s="282"/>
      <c r="N966" s="282"/>
      <c r="O966" s="282"/>
    </row>
    <row r="967" spans="5:15" ht="15.75" hidden="1" customHeight="1" x14ac:dyDescent="0.2">
      <c r="E967" s="282"/>
      <c r="F967" s="282"/>
      <c r="G967" s="282"/>
      <c r="H967" s="282"/>
      <c r="I967" s="282"/>
      <c r="J967" s="282"/>
      <c r="K967" s="282"/>
      <c r="L967" s="283"/>
      <c r="M967" s="282"/>
      <c r="N967" s="282"/>
      <c r="O967" s="282"/>
    </row>
    <row r="968" spans="5:15" ht="15.75" hidden="1" customHeight="1" x14ac:dyDescent="0.2">
      <c r="E968" s="282"/>
      <c r="F968" s="282"/>
      <c r="G968" s="282"/>
      <c r="H968" s="282"/>
      <c r="I968" s="282"/>
      <c r="J968" s="282"/>
      <c r="K968" s="282"/>
      <c r="L968" s="283"/>
      <c r="M968" s="282"/>
      <c r="N968" s="282"/>
      <c r="O968" s="282"/>
    </row>
    <row r="969" spans="5:15" ht="15.75" hidden="1" customHeight="1" x14ac:dyDescent="0.2">
      <c r="E969" s="282"/>
      <c r="F969" s="282"/>
      <c r="G969" s="282"/>
      <c r="H969" s="282"/>
      <c r="I969" s="282"/>
      <c r="J969" s="282"/>
      <c r="K969" s="282"/>
      <c r="L969" s="283"/>
      <c r="M969" s="282"/>
      <c r="N969" s="282"/>
      <c r="O969" s="282"/>
    </row>
    <row r="970" spans="5:15" ht="15.75" hidden="1" customHeight="1" x14ac:dyDescent="0.2">
      <c r="E970" s="282"/>
      <c r="F970" s="282"/>
      <c r="G970" s="282"/>
      <c r="H970" s="282"/>
      <c r="I970" s="282"/>
      <c r="J970" s="282"/>
      <c r="K970" s="282"/>
      <c r="L970" s="283"/>
      <c r="M970" s="282"/>
      <c r="N970" s="282"/>
      <c r="O970" s="282"/>
    </row>
    <row r="971" spans="5:15" ht="15.75" hidden="1" customHeight="1" x14ac:dyDescent="0.2">
      <c r="E971" s="282"/>
      <c r="F971" s="282"/>
      <c r="G971" s="282"/>
      <c r="H971" s="282"/>
      <c r="I971" s="282"/>
      <c r="J971" s="282"/>
      <c r="K971" s="282"/>
      <c r="L971" s="283"/>
      <c r="M971" s="282"/>
      <c r="N971" s="282"/>
      <c r="O971" s="282"/>
    </row>
    <row r="972" spans="5:15" ht="15.75" hidden="1" customHeight="1" x14ac:dyDescent="0.2">
      <c r="E972" s="282"/>
      <c r="F972" s="282"/>
      <c r="G972" s="282"/>
      <c r="H972" s="282"/>
      <c r="I972" s="282"/>
      <c r="J972" s="282"/>
      <c r="K972" s="282"/>
      <c r="L972" s="283"/>
      <c r="M972" s="282"/>
      <c r="N972" s="282"/>
      <c r="O972" s="282"/>
    </row>
    <row r="973" spans="5:15" ht="15.75" hidden="1" customHeight="1" x14ac:dyDescent="0.2">
      <c r="E973" s="282"/>
      <c r="F973" s="282"/>
      <c r="G973" s="282"/>
      <c r="H973" s="282"/>
      <c r="I973" s="282"/>
      <c r="J973" s="282"/>
      <c r="K973" s="282"/>
      <c r="L973" s="283"/>
      <c r="M973" s="282"/>
      <c r="N973" s="282"/>
      <c r="O973" s="282"/>
    </row>
    <row r="974" spans="5:15" ht="15.75" hidden="1" customHeight="1" x14ac:dyDescent="0.2">
      <c r="E974" s="282"/>
      <c r="F974" s="282"/>
      <c r="G974" s="282"/>
      <c r="H974" s="282"/>
      <c r="I974" s="282"/>
      <c r="J974" s="282"/>
      <c r="K974" s="282"/>
      <c r="L974" s="283"/>
      <c r="M974" s="282"/>
      <c r="N974" s="282"/>
      <c r="O974" s="282"/>
    </row>
    <row r="975" spans="5:15" ht="15.75" hidden="1" customHeight="1" x14ac:dyDescent="0.2">
      <c r="E975" s="282"/>
      <c r="F975" s="282"/>
      <c r="G975" s="282"/>
      <c r="H975" s="282"/>
      <c r="I975" s="282"/>
      <c r="J975" s="282"/>
      <c r="K975" s="282"/>
      <c r="L975" s="283"/>
      <c r="M975" s="282"/>
      <c r="N975" s="282"/>
      <c r="O975" s="282"/>
    </row>
    <row r="976" spans="5:15" ht="15.75" hidden="1" customHeight="1" x14ac:dyDescent="0.2">
      <c r="E976" s="282"/>
      <c r="F976" s="282"/>
      <c r="G976" s="282"/>
      <c r="H976" s="282"/>
      <c r="I976" s="282"/>
      <c r="J976" s="282"/>
      <c r="K976" s="282"/>
      <c r="L976" s="283"/>
      <c r="M976" s="282"/>
      <c r="N976" s="282"/>
      <c r="O976" s="282"/>
    </row>
    <row r="977" spans="5:15" ht="15.75" hidden="1" customHeight="1" x14ac:dyDescent="0.2">
      <c r="E977" s="282"/>
      <c r="F977" s="282"/>
      <c r="G977" s="282"/>
      <c r="H977" s="282"/>
      <c r="I977" s="282"/>
      <c r="J977" s="282"/>
      <c r="K977" s="282"/>
      <c r="L977" s="283"/>
      <c r="M977" s="282"/>
      <c r="N977" s="282"/>
      <c r="O977" s="282"/>
    </row>
    <row r="978" spans="5:15" ht="15.75" hidden="1" customHeight="1" x14ac:dyDescent="0.2">
      <c r="E978" s="282"/>
      <c r="F978" s="282"/>
      <c r="G978" s="282"/>
      <c r="H978" s="282"/>
      <c r="I978" s="282"/>
      <c r="J978" s="282"/>
      <c r="K978" s="282"/>
      <c r="L978" s="283"/>
      <c r="M978" s="282"/>
      <c r="N978" s="282"/>
      <c r="O978" s="282"/>
    </row>
    <row r="979" spans="5:15" ht="15.75" hidden="1" customHeight="1" x14ac:dyDescent="0.2">
      <c r="E979" s="282"/>
      <c r="F979" s="282"/>
      <c r="G979" s="282"/>
      <c r="H979" s="282"/>
      <c r="I979" s="282"/>
      <c r="J979" s="282"/>
      <c r="K979" s="282"/>
      <c r="L979" s="283"/>
      <c r="M979" s="282"/>
      <c r="N979" s="282"/>
      <c r="O979" s="282"/>
    </row>
    <row r="980" spans="5:15" ht="15.75" hidden="1" customHeight="1" x14ac:dyDescent="0.2">
      <c r="E980" s="282"/>
      <c r="F980" s="282"/>
      <c r="G980" s="282"/>
      <c r="H980" s="282"/>
      <c r="I980" s="282"/>
      <c r="J980" s="282"/>
      <c r="K980" s="282"/>
      <c r="L980" s="283"/>
      <c r="M980" s="282"/>
      <c r="N980" s="282"/>
      <c r="O980" s="282"/>
    </row>
    <row r="981" spans="5:15" ht="15.75" hidden="1" customHeight="1" x14ac:dyDescent="0.2">
      <c r="E981" s="282"/>
      <c r="F981" s="282"/>
      <c r="G981" s="282"/>
      <c r="H981" s="282"/>
      <c r="I981" s="282"/>
      <c r="J981" s="282"/>
      <c r="K981" s="282"/>
      <c r="L981" s="283"/>
      <c r="M981" s="282"/>
      <c r="N981" s="282"/>
      <c r="O981" s="282"/>
    </row>
    <row r="982" spans="5:15" ht="15.75" hidden="1" customHeight="1" x14ac:dyDescent="0.2">
      <c r="E982" s="282"/>
      <c r="F982" s="282"/>
      <c r="G982" s="282"/>
      <c r="H982" s="282"/>
      <c r="I982" s="282"/>
      <c r="J982" s="282"/>
      <c r="K982" s="282"/>
      <c r="L982" s="283"/>
      <c r="M982" s="282"/>
      <c r="N982" s="282"/>
      <c r="O982" s="282"/>
    </row>
    <row r="983" spans="5:15" ht="15.75" hidden="1" customHeight="1" x14ac:dyDescent="0.2">
      <c r="E983" s="282"/>
      <c r="F983" s="282"/>
      <c r="G983" s="282"/>
      <c r="H983" s="282"/>
      <c r="I983" s="282"/>
      <c r="J983" s="282"/>
      <c r="K983" s="282"/>
      <c r="L983" s="283"/>
      <c r="M983" s="282"/>
      <c r="N983" s="282"/>
      <c r="O983" s="282"/>
    </row>
    <row r="984" spans="5:15" ht="15.75" hidden="1" customHeight="1" x14ac:dyDescent="0.2">
      <c r="E984" s="282"/>
      <c r="F984" s="282"/>
      <c r="G984" s="282"/>
      <c r="H984" s="282"/>
      <c r="I984" s="282"/>
      <c r="J984" s="282"/>
      <c r="K984" s="282"/>
      <c r="L984" s="283"/>
      <c r="M984" s="282"/>
      <c r="N984" s="282"/>
      <c r="O984" s="282"/>
    </row>
    <row r="985" spans="5:15" ht="15.75" hidden="1" customHeight="1" x14ac:dyDescent="0.2">
      <c r="E985" s="282"/>
      <c r="F985" s="282"/>
      <c r="G985" s="282"/>
      <c r="H985" s="282"/>
      <c r="I985" s="282"/>
      <c r="J985" s="282"/>
      <c r="K985" s="282"/>
      <c r="L985" s="283"/>
      <c r="M985" s="282"/>
      <c r="N985" s="282"/>
      <c r="O985" s="282"/>
    </row>
    <row r="986" spans="5:15" ht="15.75" hidden="1" customHeight="1" x14ac:dyDescent="0.2">
      <c r="E986" s="282"/>
      <c r="F986" s="282"/>
      <c r="G986" s="282"/>
      <c r="H986" s="282"/>
      <c r="I986" s="282"/>
      <c r="J986" s="282"/>
      <c r="K986" s="282"/>
      <c r="L986" s="283"/>
      <c r="M986" s="282"/>
      <c r="N986" s="282"/>
      <c r="O986" s="282"/>
    </row>
    <row r="987" spans="5:15" ht="15.75" hidden="1" customHeight="1" x14ac:dyDescent="0.2">
      <c r="E987" s="282"/>
      <c r="F987" s="282"/>
      <c r="G987" s="282"/>
      <c r="H987" s="282"/>
      <c r="I987" s="282"/>
      <c r="J987" s="282"/>
      <c r="K987" s="282"/>
      <c r="L987" s="283"/>
      <c r="M987" s="282"/>
      <c r="N987" s="282"/>
      <c r="O987" s="282"/>
    </row>
    <row r="988" spans="5:15" ht="15.75" hidden="1" customHeight="1" x14ac:dyDescent="0.2">
      <c r="E988" s="282"/>
      <c r="F988" s="282"/>
      <c r="G988" s="282"/>
      <c r="H988" s="282"/>
      <c r="I988" s="282"/>
      <c r="J988" s="282"/>
      <c r="K988" s="282"/>
      <c r="L988" s="283"/>
      <c r="M988" s="282"/>
      <c r="N988" s="282"/>
      <c r="O988" s="282"/>
    </row>
    <row r="989" spans="5:15" ht="15.75" hidden="1" customHeight="1" x14ac:dyDescent="0.2">
      <c r="E989" s="282"/>
      <c r="F989" s="282"/>
      <c r="G989" s="282"/>
      <c r="H989" s="282"/>
      <c r="I989" s="282"/>
      <c r="J989" s="282"/>
      <c r="K989" s="282"/>
      <c r="L989" s="283"/>
      <c r="M989" s="282"/>
      <c r="N989" s="282"/>
      <c r="O989" s="282"/>
    </row>
    <row r="990" spans="5:15" ht="15.75" hidden="1" customHeight="1" x14ac:dyDescent="0.2">
      <c r="E990" s="282"/>
      <c r="F990" s="282"/>
      <c r="G990" s="282"/>
      <c r="H990" s="282"/>
      <c r="I990" s="282"/>
      <c r="J990" s="282"/>
      <c r="K990" s="282"/>
      <c r="L990" s="283"/>
      <c r="M990" s="282"/>
      <c r="N990" s="282"/>
      <c r="O990" s="282"/>
    </row>
    <row r="991" spans="5:15" ht="15.75" hidden="1" customHeight="1" x14ac:dyDescent="0.2">
      <c r="E991" s="282"/>
      <c r="F991" s="282"/>
      <c r="G991" s="282"/>
      <c r="H991" s="282"/>
      <c r="I991" s="282"/>
      <c r="J991" s="282"/>
      <c r="K991" s="282"/>
      <c r="L991" s="283"/>
      <c r="M991" s="282"/>
      <c r="N991" s="282"/>
      <c r="O991" s="282"/>
    </row>
    <row r="992" spans="5:15" ht="15.75" hidden="1" customHeight="1" x14ac:dyDescent="0.2">
      <c r="E992" s="282"/>
      <c r="F992" s="282"/>
      <c r="G992" s="282"/>
      <c r="H992" s="282"/>
      <c r="I992" s="282"/>
      <c r="J992" s="282"/>
      <c r="K992" s="282"/>
      <c r="L992" s="283"/>
      <c r="M992" s="282"/>
      <c r="N992" s="282"/>
      <c r="O992" s="282"/>
    </row>
    <row r="993" spans="5:15" ht="15.75" hidden="1" customHeight="1" x14ac:dyDescent="0.2">
      <c r="E993" s="282"/>
      <c r="F993" s="282"/>
      <c r="G993" s="282"/>
      <c r="H993" s="282"/>
      <c r="I993" s="282"/>
      <c r="J993" s="282"/>
      <c r="K993" s="282"/>
      <c r="L993" s="283"/>
      <c r="M993" s="282"/>
      <c r="N993" s="282"/>
      <c r="O993" s="282"/>
    </row>
    <row r="994" spans="5:15" ht="15.75" hidden="1" customHeight="1" x14ac:dyDescent="0.2">
      <c r="E994" s="282"/>
      <c r="F994" s="282"/>
      <c r="G994" s="282"/>
      <c r="H994" s="282"/>
      <c r="I994" s="282"/>
      <c r="J994" s="282"/>
      <c r="K994" s="282"/>
      <c r="L994" s="283"/>
      <c r="M994" s="282"/>
      <c r="N994" s="282"/>
      <c r="O994" s="282"/>
    </row>
    <row r="995" spans="5:15" ht="15.75" hidden="1" customHeight="1" x14ac:dyDescent="0.2">
      <c r="E995" s="282"/>
      <c r="F995" s="282"/>
      <c r="G995" s="282"/>
      <c r="H995" s="282"/>
      <c r="I995" s="282"/>
      <c r="J995" s="282"/>
      <c r="K995" s="282"/>
      <c r="L995" s="283"/>
      <c r="M995" s="282"/>
      <c r="N995" s="282"/>
      <c r="O995" s="282"/>
    </row>
    <row r="996" spans="5:15" ht="15.75" hidden="1" customHeight="1" x14ac:dyDescent="0.2">
      <c r="E996" s="282"/>
      <c r="F996" s="282"/>
      <c r="G996" s="282"/>
      <c r="H996" s="282"/>
      <c r="I996" s="282"/>
      <c r="J996" s="282"/>
      <c r="K996" s="282"/>
      <c r="L996" s="283"/>
      <c r="M996" s="282"/>
      <c r="N996" s="282"/>
      <c r="O996" s="282"/>
    </row>
    <row r="997" spans="5:15" ht="15.75" hidden="1" customHeight="1" x14ac:dyDescent="0.2">
      <c r="E997" s="282"/>
      <c r="F997" s="282"/>
      <c r="G997" s="282"/>
      <c r="H997" s="282"/>
      <c r="I997" s="282"/>
      <c r="J997" s="282"/>
      <c r="K997" s="282"/>
      <c r="L997" s="283"/>
      <c r="M997" s="282"/>
      <c r="N997" s="282"/>
      <c r="O997" s="282"/>
    </row>
    <row r="998" spans="5:15" ht="15.75" hidden="1" customHeight="1" x14ac:dyDescent="0.2">
      <c r="E998" s="282"/>
      <c r="F998" s="282"/>
      <c r="G998" s="282"/>
      <c r="H998" s="282"/>
      <c r="I998" s="282"/>
      <c r="J998" s="282"/>
      <c r="K998" s="282"/>
      <c r="L998" s="283"/>
      <c r="M998" s="282"/>
      <c r="N998" s="282"/>
      <c r="O998" s="282"/>
    </row>
    <row r="999" spans="5:15" ht="15.75" hidden="1" customHeight="1" x14ac:dyDescent="0.2">
      <c r="E999" s="282"/>
      <c r="F999" s="282"/>
      <c r="G999" s="282"/>
      <c r="H999" s="282"/>
      <c r="I999" s="282"/>
      <c r="J999" s="282"/>
      <c r="K999" s="282"/>
      <c r="L999" s="283"/>
      <c r="M999" s="282"/>
      <c r="N999" s="282"/>
      <c r="O999" s="282"/>
    </row>
    <row r="1000" spans="5:15" ht="15.75" hidden="1" customHeight="1" x14ac:dyDescent="0.2">
      <c r="E1000" s="282"/>
      <c r="F1000" s="282"/>
      <c r="G1000" s="282"/>
      <c r="H1000" s="282"/>
      <c r="I1000" s="282"/>
      <c r="J1000" s="282"/>
      <c r="K1000" s="282"/>
      <c r="L1000" s="283"/>
      <c r="M1000" s="282"/>
      <c r="N1000" s="282"/>
      <c r="O1000" s="282"/>
    </row>
    <row r="1001" spans="5:15" ht="15.75" hidden="1" customHeight="1" x14ac:dyDescent="0.2">
      <c r="E1001" s="282"/>
      <c r="F1001" s="282"/>
      <c r="G1001" s="282"/>
      <c r="H1001" s="282"/>
      <c r="I1001" s="282"/>
      <c r="J1001" s="282"/>
      <c r="K1001" s="282"/>
      <c r="L1001" s="283"/>
      <c r="M1001" s="282"/>
      <c r="N1001" s="282"/>
      <c r="O1001" s="282"/>
    </row>
  </sheetData>
  <mergeCells count="20">
    <mergeCell ref="A1:A4"/>
    <mergeCell ref="B1:B4"/>
    <mergeCell ref="C1:C4"/>
    <mergeCell ref="D1:D4"/>
    <mergeCell ref="E1:F1"/>
    <mergeCell ref="L1:M1"/>
    <mergeCell ref="N1:O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G1:I1"/>
    <mergeCell ref="J1:K1"/>
  </mergeCells>
  <hyperlinks>
    <hyperlink ref="E57" r:id="rId1" xr:uid="{00000000-0004-0000-0300-000000000000}"/>
    <hyperlink ref="G57" r:id="rId2" location="map-1" xr:uid="{00000000-0004-0000-0300-000001000000}"/>
    <hyperlink ref="H57" r:id="rId3" location="map-4" xr:uid="{00000000-0004-0000-0300-000002000000}"/>
    <hyperlink ref="J57" r:id="rId4" location="62839115-state--local" xr:uid="{00000000-0004-0000-0300-000003000000}"/>
    <hyperlink ref="K57" r:id="rId5" xr:uid="{00000000-0004-0000-0300-000004000000}"/>
    <hyperlink ref="L57" r:id="rId6" xr:uid="{00000000-0004-0000-0300-000005000000}"/>
    <hyperlink ref="M57" r:id="rId7" xr:uid="{00000000-0004-0000-0300-000006000000}"/>
    <hyperlink ref="N57" r:id="rId8" xr:uid="{00000000-0004-0000-0300-000007000000}"/>
    <hyperlink ref="O57" r:id="rId9" xr:uid="{00000000-0004-0000-0300-000008000000}"/>
  </hyperlinks>
  <pageMargins left="0.7" right="0.7" top="0.75" bottom="0.75" header="0" footer="0"/>
  <pageSetup orientation="portrait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 States to Work Index</vt:lpstr>
      <vt:lpstr>Wage Dimension</vt:lpstr>
      <vt:lpstr>Worker Protection Dimension</vt:lpstr>
      <vt:lpstr>Right to Organize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Rose</dc:creator>
  <cp:lastModifiedBy>Kaitlyn Henderson</cp:lastModifiedBy>
  <dcterms:created xsi:type="dcterms:W3CDTF">2017-12-05T06:21:31Z</dcterms:created>
  <dcterms:modified xsi:type="dcterms:W3CDTF">2023-08-16T20:43:28Z</dcterms:modified>
</cp:coreProperties>
</file>