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KHenderson\Documents\BSWI 2022\"/>
    </mc:Choice>
  </mc:AlternateContent>
  <xr:revisionPtr revIDLastSave="0" documentId="8_{967D07C0-2D29-4DCD-A92D-A3A4F49E815F}" xr6:coauthVersionLast="47" xr6:coauthVersionMax="47" xr10:uidLastSave="{00000000-0000-0000-0000-000000000000}"/>
  <bookViews>
    <workbookView xWindow="-110" yWindow="-110" windowWidth="19420" windowHeight="10420" xr2:uid="{00000000-000D-0000-FFFF-FFFF00000000}"/>
  </bookViews>
  <sheets>
    <sheet name="Best States to Work Index" sheetId="1" r:id="rId1"/>
    <sheet name="Wage Dimension" sheetId="2" r:id="rId2"/>
    <sheet name="Worker Protection Dimension" sheetId="3" r:id="rId3"/>
    <sheet name="Right to Organiz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8" roundtripDataSignature="AMtx7mhmBbZPW4Ty6GIn37avyDOt6bMpHA=="/>
    </ext>
  </extLst>
</workbook>
</file>

<file path=xl/calcChain.xml><?xml version="1.0" encoding="utf-8"?>
<calcChain xmlns="http://schemas.openxmlformats.org/spreadsheetml/2006/main">
  <c r="F59" i="4" l="1"/>
  <c r="E59" i="4"/>
  <c r="F58" i="4"/>
  <c r="E58" i="4"/>
  <c r="H56" i="4"/>
  <c r="G56" i="4"/>
  <c r="C56" i="4"/>
  <c r="H55" i="4"/>
  <c r="G55" i="4"/>
  <c r="C55" i="4"/>
  <c r="H54" i="4"/>
  <c r="G54" i="4"/>
  <c r="C54" i="4"/>
  <c r="H53" i="4"/>
  <c r="G53" i="4"/>
  <c r="C53" i="4"/>
  <c r="H52" i="4"/>
  <c r="G52" i="4"/>
  <c r="C52" i="4"/>
  <c r="H51" i="4"/>
  <c r="G51" i="4"/>
  <c r="C51" i="4"/>
  <c r="H50" i="4"/>
  <c r="G50" i="4"/>
  <c r="C50" i="4"/>
  <c r="H49" i="4"/>
  <c r="C49" i="4" s="1"/>
  <c r="G49" i="4"/>
  <c r="H48" i="4"/>
  <c r="G48" i="4"/>
  <c r="C48" i="4"/>
  <c r="H47" i="4"/>
  <c r="C47" i="4" s="1"/>
  <c r="G47" i="4"/>
  <c r="H46" i="4"/>
  <c r="C46" i="4" s="1"/>
  <c r="G46" i="4"/>
  <c r="H45" i="4"/>
  <c r="C45" i="4" s="1"/>
  <c r="G45" i="4"/>
  <c r="H44" i="4"/>
  <c r="C44" i="4" s="1"/>
  <c r="G44" i="4"/>
  <c r="H43" i="4"/>
  <c r="C43" i="4" s="1"/>
  <c r="G43" i="4"/>
  <c r="H42" i="4"/>
  <c r="C42" i="4" s="1"/>
  <c r="G42" i="4"/>
  <c r="H41" i="4"/>
  <c r="C41" i="4" s="1"/>
  <c r="G41" i="4"/>
  <c r="H40" i="4"/>
  <c r="C40" i="4" s="1"/>
  <c r="G40" i="4"/>
  <c r="H39" i="4"/>
  <c r="C39" i="4" s="1"/>
  <c r="G39" i="4"/>
  <c r="H38" i="4"/>
  <c r="C38" i="4" s="1"/>
  <c r="G38" i="4"/>
  <c r="H37" i="4"/>
  <c r="C37" i="4" s="1"/>
  <c r="G37" i="4"/>
  <c r="H36" i="4"/>
  <c r="C36" i="4" s="1"/>
  <c r="G36" i="4"/>
  <c r="H35" i="4"/>
  <c r="C35" i="4" s="1"/>
  <c r="G35" i="4"/>
  <c r="H34" i="4"/>
  <c r="C34" i="4" s="1"/>
  <c r="G34" i="4"/>
  <c r="H33" i="4"/>
  <c r="C33" i="4" s="1"/>
  <c r="G33" i="4"/>
  <c r="H32" i="4"/>
  <c r="C32" i="4" s="1"/>
  <c r="G32" i="4"/>
  <c r="H31" i="4"/>
  <c r="C31" i="4" s="1"/>
  <c r="G31" i="4"/>
  <c r="H30" i="4"/>
  <c r="C30" i="4" s="1"/>
  <c r="G30" i="4"/>
  <c r="H29" i="4"/>
  <c r="C29" i="4" s="1"/>
  <c r="G29" i="4"/>
  <c r="H28" i="4"/>
  <c r="C28" i="4" s="1"/>
  <c r="G28" i="4"/>
  <c r="H27" i="4"/>
  <c r="C27" i="4" s="1"/>
  <c r="G27" i="4"/>
  <c r="H26" i="4"/>
  <c r="C26" i="4" s="1"/>
  <c r="G26" i="4"/>
  <c r="H25" i="4"/>
  <c r="C25" i="4" s="1"/>
  <c r="G25" i="4"/>
  <c r="H24" i="4"/>
  <c r="C24" i="4" s="1"/>
  <c r="G24" i="4"/>
  <c r="H23" i="4"/>
  <c r="C23" i="4" s="1"/>
  <c r="G23" i="4"/>
  <c r="H22" i="4"/>
  <c r="C22" i="4" s="1"/>
  <c r="G22" i="4"/>
  <c r="H21" i="4"/>
  <c r="C21" i="4" s="1"/>
  <c r="G21" i="4"/>
  <c r="H20" i="4"/>
  <c r="C20" i="4" s="1"/>
  <c r="G20" i="4"/>
  <c r="H19" i="4"/>
  <c r="C19" i="4" s="1"/>
  <c r="G19" i="4"/>
  <c r="H18" i="4"/>
  <c r="C18" i="4" s="1"/>
  <c r="G18" i="4"/>
  <c r="H17" i="4"/>
  <c r="C17" i="4" s="1"/>
  <c r="G17" i="4"/>
  <c r="H16" i="4"/>
  <c r="C16" i="4" s="1"/>
  <c r="G16" i="4"/>
  <c r="H15" i="4"/>
  <c r="C15" i="4" s="1"/>
  <c r="G15" i="4"/>
  <c r="H14" i="4"/>
  <c r="C14" i="4" s="1"/>
  <c r="G14" i="4"/>
  <c r="H13" i="4"/>
  <c r="C13" i="4" s="1"/>
  <c r="G13" i="4"/>
  <c r="H12" i="4"/>
  <c r="C12" i="4" s="1"/>
  <c r="G12" i="4"/>
  <c r="H11" i="4"/>
  <c r="C11" i="4" s="1"/>
  <c r="G11" i="4"/>
  <c r="H10" i="4"/>
  <c r="C10" i="4" s="1"/>
  <c r="G10" i="4"/>
  <c r="H9" i="4"/>
  <c r="C9" i="4" s="1"/>
  <c r="G9" i="4"/>
  <c r="H8" i="4"/>
  <c r="C8" i="4" s="1"/>
  <c r="G8" i="4"/>
  <c r="H7" i="4"/>
  <c r="C7" i="4" s="1"/>
  <c r="G7" i="4"/>
  <c r="H6" i="4"/>
  <c r="C6" i="4" s="1"/>
  <c r="G6" i="4"/>
  <c r="H5" i="4"/>
  <c r="H59" i="4" s="1"/>
  <c r="G5" i="4"/>
  <c r="X58" i="3"/>
  <c r="V58" i="3"/>
  <c r="T58" i="3"/>
  <c r="S58" i="3"/>
  <c r="R58" i="3"/>
  <c r="Q58" i="3"/>
  <c r="O58" i="3"/>
  <c r="N58" i="3"/>
  <c r="K58" i="3"/>
  <c r="J58" i="3"/>
  <c r="I58" i="3"/>
  <c r="F58" i="3"/>
  <c r="E58" i="3"/>
  <c r="X57" i="3"/>
  <c r="V57" i="3"/>
  <c r="T57" i="3"/>
  <c r="S57" i="3"/>
  <c r="R57" i="3"/>
  <c r="Q57" i="3"/>
  <c r="O57" i="3"/>
  <c r="N57" i="3"/>
  <c r="K57" i="3"/>
  <c r="J57" i="3"/>
  <c r="I57" i="3"/>
  <c r="F57" i="3"/>
  <c r="E57" i="3"/>
  <c r="Y55" i="3"/>
  <c r="W55" i="3"/>
  <c r="U55" i="3"/>
  <c r="P55" i="3"/>
  <c r="M55" i="3"/>
  <c r="L55" i="3"/>
  <c r="G55" i="3"/>
  <c r="H55" i="3" s="1"/>
  <c r="C55" i="3" s="1"/>
  <c r="Y54" i="3"/>
  <c r="W54" i="3"/>
  <c r="U54" i="3"/>
  <c r="P54" i="3"/>
  <c r="L54" i="3"/>
  <c r="M54" i="3" s="1"/>
  <c r="H54" i="3"/>
  <c r="C54" i="3" s="1"/>
  <c r="G54" i="3"/>
  <c r="Y53" i="3"/>
  <c r="W53" i="3"/>
  <c r="U53" i="3"/>
  <c r="P53" i="3"/>
  <c r="M53" i="3"/>
  <c r="L53" i="3"/>
  <c r="H53" i="3"/>
  <c r="C53" i="3" s="1"/>
  <c r="F51" i="1" s="1"/>
  <c r="G53" i="3"/>
  <c r="Y52" i="3"/>
  <c r="W52" i="3"/>
  <c r="U52" i="3"/>
  <c r="P52" i="3"/>
  <c r="M52" i="3"/>
  <c r="L52" i="3"/>
  <c r="H52" i="3"/>
  <c r="C52" i="3" s="1"/>
  <c r="G52" i="3"/>
  <c r="Y51" i="3"/>
  <c r="W51" i="3"/>
  <c r="U51" i="3"/>
  <c r="P51" i="3"/>
  <c r="M51" i="3"/>
  <c r="L51" i="3"/>
  <c r="H51" i="3"/>
  <c r="G51" i="3"/>
  <c r="Y50" i="3"/>
  <c r="W50" i="3"/>
  <c r="U50" i="3"/>
  <c r="P50" i="3"/>
  <c r="M50" i="3"/>
  <c r="L50" i="3"/>
  <c r="H50" i="3"/>
  <c r="G50" i="3"/>
  <c r="Y49" i="3"/>
  <c r="W49" i="3"/>
  <c r="U49" i="3"/>
  <c r="P49" i="3"/>
  <c r="M49" i="3"/>
  <c r="L49" i="3"/>
  <c r="H49" i="3"/>
  <c r="G49" i="3"/>
  <c r="Y48" i="3"/>
  <c r="W48" i="3"/>
  <c r="U48" i="3"/>
  <c r="P48" i="3"/>
  <c r="M48" i="3"/>
  <c r="L48" i="3"/>
  <c r="H48" i="3"/>
  <c r="C48" i="3" s="1"/>
  <c r="G48" i="3"/>
  <c r="Y47" i="3"/>
  <c r="W47" i="3"/>
  <c r="U47" i="3"/>
  <c r="P47" i="3"/>
  <c r="M47" i="3"/>
  <c r="L47" i="3"/>
  <c r="H47" i="3"/>
  <c r="G47" i="3"/>
  <c r="Y46" i="3"/>
  <c r="W46" i="3"/>
  <c r="U46" i="3"/>
  <c r="P46" i="3"/>
  <c r="M46" i="3"/>
  <c r="L46" i="3"/>
  <c r="H46" i="3"/>
  <c r="G46" i="3"/>
  <c r="Y45" i="3"/>
  <c r="W45" i="3"/>
  <c r="U45" i="3"/>
  <c r="P45" i="3"/>
  <c r="M45" i="3"/>
  <c r="L45" i="3"/>
  <c r="H45" i="3"/>
  <c r="G45" i="3"/>
  <c r="Y44" i="3"/>
  <c r="W44" i="3"/>
  <c r="U44" i="3"/>
  <c r="P44" i="3"/>
  <c r="M44" i="3"/>
  <c r="L44" i="3"/>
  <c r="H44" i="3"/>
  <c r="G44" i="3"/>
  <c r="Y43" i="3"/>
  <c r="W43" i="3"/>
  <c r="U43" i="3"/>
  <c r="P43" i="3"/>
  <c r="M43" i="3"/>
  <c r="L43" i="3"/>
  <c r="H43" i="3"/>
  <c r="C43" i="3" s="1"/>
  <c r="F41" i="1" s="1"/>
  <c r="G43" i="3"/>
  <c r="Y42" i="3"/>
  <c r="W42" i="3"/>
  <c r="U42" i="3"/>
  <c r="P42" i="3"/>
  <c r="M42" i="3"/>
  <c r="L42" i="3"/>
  <c r="H42" i="3"/>
  <c r="C42" i="3" s="1"/>
  <c r="G42" i="3"/>
  <c r="Y41" i="3"/>
  <c r="W41" i="3"/>
  <c r="U41" i="3"/>
  <c r="P41" i="3"/>
  <c r="M41" i="3"/>
  <c r="L41" i="3"/>
  <c r="H41" i="3"/>
  <c r="G41" i="3"/>
  <c r="Y40" i="3"/>
  <c r="W40" i="3"/>
  <c r="U40" i="3"/>
  <c r="P40" i="3"/>
  <c r="M40" i="3"/>
  <c r="L40" i="3"/>
  <c r="H40" i="3"/>
  <c r="G40" i="3"/>
  <c r="Y39" i="3"/>
  <c r="W39" i="3"/>
  <c r="U39" i="3"/>
  <c r="P39" i="3"/>
  <c r="M39" i="3"/>
  <c r="L39" i="3"/>
  <c r="H39" i="3"/>
  <c r="G39" i="3"/>
  <c r="Y38" i="3"/>
  <c r="W38" i="3"/>
  <c r="U38" i="3"/>
  <c r="P38" i="3"/>
  <c r="M38" i="3"/>
  <c r="L38" i="3"/>
  <c r="H38" i="3"/>
  <c r="C38" i="3" s="1"/>
  <c r="F36" i="1" s="1"/>
  <c r="G38" i="3"/>
  <c r="Y37" i="3"/>
  <c r="W37" i="3"/>
  <c r="U37" i="3"/>
  <c r="P37" i="3"/>
  <c r="M37" i="3"/>
  <c r="L37" i="3"/>
  <c r="H37" i="3"/>
  <c r="C37" i="3" s="1"/>
  <c r="F35" i="1" s="1"/>
  <c r="G37" i="3"/>
  <c r="Y36" i="3"/>
  <c r="W36" i="3"/>
  <c r="U36" i="3"/>
  <c r="P36" i="3"/>
  <c r="M36" i="3"/>
  <c r="L36" i="3"/>
  <c r="H36" i="3"/>
  <c r="C36" i="3" s="1"/>
  <c r="G36" i="3"/>
  <c r="Y35" i="3"/>
  <c r="W35" i="3"/>
  <c r="U35" i="3"/>
  <c r="P35" i="3"/>
  <c r="M35" i="3"/>
  <c r="L35" i="3"/>
  <c r="H35" i="3"/>
  <c r="C35" i="3" s="1"/>
  <c r="F33" i="1" s="1"/>
  <c r="G35" i="3"/>
  <c r="Y34" i="3"/>
  <c r="W34" i="3"/>
  <c r="U34" i="3"/>
  <c r="P34" i="3"/>
  <c r="M34" i="3"/>
  <c r="L34" i="3"/>
  <c r="H34" i="3"/>
  <c r="G34" i="3"/>
  <c r="Y33" i="3"/>
  <c r="W33" i="3"/>
  <c r="U33" i="3"/>
  <c r="P33" i="3"/>
  <c r="M33" i="3"/>
  <c r="L33" i="3"/>
  <c r="H33" i="3"/>
  <c r="G33" i="3"/>
  <c r="Y32" i="3"/>
  <c r="W32" i="3"/>
  <c r="U32" i="3"/>
  <c r="P32" i="3"/>
  <c r="M32" i="3"/>
  <c r="L32" i="3"/>
  <c r="H32" i="3"/>
  <c r="C32" i="3" s="1"/>
  <c r="G32" i="3"/>
  <c r="Y31" i="3"/>
  <c r="W31" i="3"/>
  <c r="U31" i="3"/>
  <c r="P31" i="3"/>
  <c r="M31" i="3"/>
  <c r="L31" i="3"/>
  <c r="H31" i="3"/>
  <c r="G31" i="3"/>
  <c r="Y30" i="3"/>
  <c r="W30" i="3"/>
  <c r="U30" i="3"/>
  <c r="P30" i="3"/>
  <c r="M30" i="3"/>
  <c r="L30" i="3"/>
  <c r="H30" i="3"/>
  <c r="G30" i="3"/>
  <c r="Y29" i="3"/>
  <c r="W29" i="3"/>
  <c r="U29" i="3"/>
  <c r="P29" i="3"/>
  <c r="M29" i="3"/>
  <c r="L29" i="3"/>
  <c r="H29" i="3"/>
  <c r="G29" i="3"/>
  <c r="Y28" i="3"/>
  <c r="W28" i="3"/>
  <c r="U28" i="3"/>
  <c r="P28" i="3"/>
  <c r="M28" i="3"/>
  <c r="L28" i="3"/>
  <c r="H28" i="3"/>
  <c r="G28" i="3"/>
  <c r="Y27" i="3"/>
  <c r="W27" i="3"/>
  <c r="U27" i="3"/>
  <c r="P27" i="3"/>
  <c r="M27" i="3"/>
  <c r="L27" i="3"/>
  <c r="H27" i="3"/>
  <c r="C27" i="3" s="1"/>
  <c r="F25" i="1" s="1"/>
  <c r="G27" i="3"/>
  <c r="Y26" i="3"/>
  <c r="W26" i="3"/>
  <c r="U26" i="3"/>
  <c r="P26" i="3"/>
  <c r="M26" i="3"/>
  <c r="L26" i="3"/>
  <c r="H26" i="3"/>
  <c r="C26" i="3" s="1"/>
  <c r="G26" i="3"/>
  <c r="Y25" i="3"/>
  <c r="W25" i="3"/>
  <c r="U25" i="3"/>
  <c r="P25" i="3"/>
  <c r="M25" i="3"/>
  <c r="L25" i="3"/>
  <c r="H25" i="3"/>
  <c r="G25" i="3"/>
  <c r="Y24" i="3"/>
  <c r="W24" i="3"/>
  <c r="U24" i="3"/>
  <c r="P24" i="3"/>
  <c r="M24" i="3"/>
  <c r="L24" i="3"/>
  <c r="H24" i="3"/>
  <c r="G24" i="3"/>
  <c r="Y23" i="3"/>
  <c r="W23" i="3"/>
  <c r="U23" i="3"/>
  <c r="P23" i="3"/>
  <c r="M23" i="3"/>
  <c r="L23" i="3"/>
  <c r="H23" i="3"/>
  <c r="G23" i="3"/>
  <c r="Y22" i="3"/>
  <c r="W22" i="3"/>
  <c r="U22" i="3"/>
  <c r="P22" i="3"/>
  <c r="M22" i="3"/>
  <c r="L22" i="3"/>
  <c r="H22" i="3"/>
  <c r="C22" i="3" s="1"/>
  <c r="F20" i="1" s="1"/>
  <c r="G22" i="3"/>
  <c r="Y21" i="3"/>
  <c r="W21" i="3"/>
  <c r="U21" i="3"/>
  <c r="P21" i="3"/>
  <c r="M21" i="3"/>
  <c r="L21" i="3"/>
  <c r="H21" i="3"/>
  <c r="C21" i="3" s="1"/>
  <c r="F19" i="1" s="1"/>
  <c r="G21" i="3"/>
  <c r="Y20" i="3"/>
  <c r="W20" i="3"/>
  <c r="U20" i="3"/>
  <c r="P20" i="3"/>
  <c r="M20" i="3"/>
  <c r="L20" i="3"/>
  <c r="H20" i="3"/>
  <c r="C20" i="3" s="1"/>
  <c r="G20" i="3"/>
  <c r="Y19" i="3"/>
  <c r="W19" i="3"/>
  <c r="U19" i="3"/>
  <c r="P19" i="3"/>
  <c r="M19" i="3"/>
  <c r="L19" i="3"/>
  <c r="H19" i="3"/>
  <c r="C19" i="3" s="1"/>
  <c r="F17" i="1" s="1"/>
  <c r="G19" i="3"/>
  <c r="Y18" i="3"/>
  <c r="W18" i="3"/>
  <c r="U18" i="3"/>
  <c r="P18" i="3"/>
  <c r="M18" i="3"/>
  <c r="L18" i="3"/>
  <c r="H18" i="3"/>
  <c r="G18" i="3"/>
  <c r="Y17" i="3"/>
  <c r="W17" i="3"/>
  <c r="U17" i="3"/>
  <c r="P17" i="3"/>
  <c r="M17" i="3"/>
  <c r="L17" i="3"/>
  <c r="H17" i="3"/>
  <c r="G17" i="3"/>
  <c r="Y16" i="3"/>
  <c r="W16" i="3"/>
  <c r="U16" i="3"/>
  <c r="P16" i="3"/>
  <c r="M16" i="3"/>
  <c r="L16" i="3"/>
  <c r="H16" i="3"/>
  <c r="G16" i="3"/>
  <c r="Y15" i="3"/>
  <c r="W15" i="3"/>
  <c r="U15" i="3"/>
  <c r="P15" i="3"/>
  <c r="M15" i="3"/>
  <c r="L15" i="3"/>
  <c r="H15" i="3"/>
  <c r="G15" i="3"/>
  <c r="Y14" i="3"/>
  <c r="W14" i="3"/>
  <c r="U14" i="3"/>
  <c r="P14" i="3"/>
  <c r="M14" i="3"/>
  <c r="L14" i="3"/>
  <c r="H14" i="3"/>
  <c r="G14" i="3"/>
  <c r="Y13" i="3"/>
  <c r="W13" i="3"/>
  <c r="U13" i="3"/>
  <c r="P13" i="3"/>
  <c r="M13" i="3"/>
  <c r="L13" i="3"/>
  <c r="H13" i="3"/>
  <c r="G13" i="3"/>
  <c r="Y12" i="3"/>
  <c r="W12" i="3"/>
  <c r="U12" i="3"/>
  <c r="P12" i="3"/>
  <c r="M12" i="3"/>
  <c r="L12" i="3"/>
  <c r="H12" i="3"/>
  <c r="C12" i="3" s="1"/>
  <c r="G12" i="3"/>
  <c r="Y11" i="3"/>
  <c r="W11" i="3"/>
  <c r="U11" i="3"/>
  <c r="P11" i="3"/>
  <c r="M11" i="3"/>
  <c r="L11" i="3"/>
  <c r="H11" i="3"/>
  <c r="C11" i="3" s="1"/>
  <c r="F9" i="1" s="1"/>
  <c r="G11" i="3"/>
  <c r="Y10" i="3"/>
  <c r="W10" i="3"/>
  <c r="U10" i="3"/>
  <c r="P10" i="3"/>
  <c r="M10" i="3"/>
  <c r="L10" i="3"/>
  <c r="H10" i="3"/>
  <c r="G10" i="3"/>
  <c r="Y9" i="3"/>
  <c r="W9" i="3"/>
  <c r="U9" i="3"/>
  <c r="P9" i="3"/>
  <c r="M9" i="3"/>
  <c r="L9" i="3"/>
  <c r="H9" i="3"/>
  <c r="G9" i="3"/>
  <c r="Y8" i="3"/>
  <c r="W8" i="3"/>
  <c r="U8" i="3"/>
  <c r="P8" i="3"/>
  <c r="M8" i="3"/>
  <c r="L8" i="3"/>
  <c r="H8" i="3"/>
  <c r="G8" i="3"/>
  <c r="Y7" i="3"/>
  <c r="W7" i="3"/>
  <c r="U7" i="3"/>
  <c r="P7" i="3"/>
  <c r="M7" i="3"/>
  <c r="L7" i="3"/>
  <c r="H7" i="3"/>
  <c r="G7" i="3"/>
  <c r="Y6" i="3"/>
  <c r="W6" i="3"/>
  <c r="U6" i="3"/>
  <c r="P6" i="3"/>
  <c r="M6" i="3"/>
  <c r="L6" i="3"/>
  <c r="H6" i="3"/>
  <c r="G6" i="3"/>
  <c r="Y5" i="3"/>
  <c r="W5" i="3"/>
  <c r="U5" i="3"/>
  <c r="P5" i="3"/>
  <c r="M5" i="3"/>
  <c r="L5" i="3"/>
  <c r="H5" i="3"/>
  <c r="G5" i="3"/>
  <c r="Y4" i="3"/>
  <c r="W4" i="3"/>
  <c r="W58" i="3" s="1"/>
  <c r="U4" i="3"/>
  <c r="P4" i="3"/>
  <c r="P58" i="3" s="1"/>
  <c r="M4" i="3"/>
  <c r="L4" i="3"/>
  <c r="H4" i="3"/>
  <c r="G4" i="3"/>
  <c r="F57" i="2"/>
  <c r="E57" i="2"/>
  <c r="G56" i="2"/>
  <c r="F56" i="2"/>
  <c r="E56" i="2"/>
  <c r="G54" i="2"/>
  <c r="H53" i="2"/>
  <c r="C53" i="2" s="1"/>
  <c r="E52" i="1" s="1"/>
  <c r="G53" i="2"/>
  <c r="H52" i="2"/>
  <c r="C52" i="2" s="1"/>
  <c r="G52" i="2"/>
  <c r="H51" i="2"/>
  <c r="C51" i="2" s="1"/>
  <c r="E50" i="1" s="1"/>
  <c r="G51" i="2"/>
  <c r="H50" i="2"/>
  <c r="C50" i="2" s="1"/>
  <c r="G50" i="2"/>
  <c r="H49" i="2"/>
  <c r="C49" i="2" s="1"/>
  <c r="E48" i="1" s="1"/>
  <c r="G49" i="2"/>
  <c r="G48" i="2"/>
  <c r="G47" i="2"/>
  <c r="G46" i="2"/>
  <c r="H45" i="2"/>
  <c r="C45" i="2" s="1"/>
  <c r="E44" i="1" s="1"/>
  <c r="G45" i="2"/>
  <c r="H44" i="2"/>
  <c r="C44" i="2" s="1"/>
  <c r="G44" i="2"/>
  <c r="H43" i="2"/>
  <c r="C43" i="2" s="1"/>
  <c r="E42" i="1" s="1"/>
  <c r="G43" i="2"/>
  <c r="H42" i="2"/>
  <c r="C42" i="2" s="1"/>
  <c r="G42" i="2"/>
  <c r="H41" i="2"/>
  <c r="C41" i="2" s="1"/>
  <c r="E40" i="1" s="1"/>
  <c r="G41" i="2"/>
  <c r="G40" i="2"/>
  <c r="G39" i="2"/>
  <c r="G38" i="2"/>
  <c r="H37" i="2"/>
  <c r="C37" i="2" s="1"/>
  <c r="E36" i="1" s="1"/>
  <c r="G37" i="2"/>
  <c r="H36" i="2"/>
  <c r="C36" i="2" s="1"/>
  <c r="G36" i="2"/>
  <c r="H35" i="2"/>
  <c r="C35" i="2" s="1"/>
  <c r="E34" i="1" s="1"/>
  <c r="G35" i="2"/>
  <c r="H34" i="2"/>
  <c r="C34" i="2" s="1"/>
  <c r="E33" i="1" s="1"/>
  <c r="C33" i="1" s="1"/>
  <c r="G34" i="2"/>
  <c r="H33" i="2"/>
  <c r="C33" i="2" s="1"/>
  <c r="E32" i="1" s="1"/>
  <c r="G33" i="2"/>
  <c r="G32" i="2"/>
  <c r="G31" i="2"/>
  <c r="G30" i="2"/>
  <c r="H29" i="2"/>
  <c r="C29" i="2" s="1"/>
  <c r="E28" i="1" s="1"/>
  <c r="G29" i="2"/>
  <c r="H28" i="2"/>
  <c r="C28" i="2" s="1"/>
  <c r="G28" i="2"/>
  <c r="H27" i="2"/>
  <c r="C27" i="2" s="1"/>
  <c r="E26" i="1" s="1"/>
  <c r="G27" i="2"/>
  <c r="H26" i="2"/>
  <c r="C26" i="2" s="1"/>
  <c r="G26" i="2"/>
  <c r="H25" i="2"/>
  <c r="C25" i="2" s="1"/>
  <c r="E24" i="1" s="1"/>
  <c r="G25" i="2"/>
  <c r="G24" i="2"/>
  <c r="G23" i="2"/>
  <c r="G22" i="2"/>
  <c r="H21" i="2"/>
  <c r="C21" i="2" s="1"/>
  <c r="E20" i="1" s="1"/>
  <c r="G21" i="2"/>
  <c r="H20" i="2"/>
  <c r="C20" i="2" s="1"/>
  <c r="G20" i="2"/>
  <c r="H19" i="2"/>
  <c r="C19" i="2" s="1"/>
  <c r="E18" i="1" s="1"/>
  <c r="G19" i="2"/>
  <c r="H18" i="2"/>
  <c r="C18" i="2" s="1"/>
  <c r="E17" i="1" s="1"/>
  <c r="C17" i="1" s="1"/>
  <c r="G18" i="2"/>
  <c r="H17" i="2"/>
  <c r="C17" i="2" s="1"/>
  <c r="E16" i="1" s="1"/>
  <c r="G17" i="2"/>
  <c r="G16" i="2"/>
  <c r="G15" i="2"/>
  <c r="G14" i="2"/>
  <c r="H13" i="2"/>
  <c r="C13" i="2" s="1"/>
  <c r="E12" i="1" s="1"/>
  <c r="G13" i="2"/>
  <c r="H12" i="2"/>
  <c r="C12" i="2" s="1"/>
  <c r="G12" i="2"/>
  <c r="H11" i="2"/>
  <c r="C11" i="2" s="1"/>
  <c r="E10" i="1" s="1"/>
  <c r="G11" i="2"/>
  <c r="H10" i="2"/>
  <c r="C10" i="2" s="1"/>
  <c r="G10" i="2"/>
  <c r="H9" i="2"/>
  <c r="C9" i="2" s="1"/>
  <c r="E8" i="1" s="1"/>
  <c r="G9" i="2"/>
  <c r="G8" i="2"/>
  <c r="G7" i="2"/>
  <c r="G6" i="2"/>
  <c r="H5" i="2"/>
  <c r="C5" i="2" s="1"/>
  <c r="E4" i="1" s="1"/>
  <c r="G5" i="2"/>
  <c r="H4" i="2"/>
  <c r="C4" i="2" s="1"/>
  <c r="G4" i="2"/>
  <c r="H3" i="2"/>
  <c r="G3" i="2"/>
  <c r="G57" i="2" s="1"/>
  <c r="H47" i="2" s="1"/>
  <c r="C47" i="2" s="1"/>
  <c r="G53" i="1"/>
  <c r="G52" i="1"/>
  <c r="G51" i="1"/>
  <c r="E51" i="1"/>
  <c r="C51" i="1" s="1"/>
  <c r="G50" i="1"/>
  <c r="F50" i="1"/>
  <c r="G49" i="1"/>
  <c r="E49" i="1"/>
  <c r="G48" i="1"/>
  <c r="G47" i="1"/>
  <c r="F46" i="1"/>
  <c r="G45" i="1"/>
  <c r="G43" i="1"/>
  <c r="E43" i="1"/>
  <c r="G41" i="1"/>
  <c r="E41" i="1"/>
  <c r="C41" i="1" s="1"/>
  <c r="F40" i="1"/>
  <c r="G39" i="1"/>
  <c r="G35" i="1"/>
  <c r="E35" i="1"/>
  <c r="C35" i="1" s="1"/>
  <c r="G33" i="1"/>
  <c r="G31" i="1"/>
  <c r="F30" i="1"/>
  <c r="G29" i="1"/>
  <c r="G27" i="1"/>
  <c r="E27" i="1"/>
  <c r="G25" i="1"/>
  <c r="E25" i="1"/>
  <c r="C25" i="1" s="1"/>
  <c r="F24" i="1"/>
  <c r="G23" i="1"/>
  <c r="G19" i="1"/>
  <c r="E19" i="1"/>
  <c r="C19" i="1" s="1"/>
  <c r="G17" i="1"/>
  <c r="G15" i="1"/>
  <c r="G13" i="1"/>
  <c r="G11" i="1"/>
  <c r="E11" i="1"/>
  <c r="F10" i="1"/>
  <c r="G9" i="1"/>
  <c r="E9" i="1"/>
  <c r="C9" i="1" s="1"/>
  <c r="G7" i="1"/>
  <c r="G3" i="1"/>
  <c r="E3" i="1"/>
  <c r="E46" i="1" l="1"/>
  <c r="G10" i="1"/>
  <c r="G18" i="1"/>
  <c r="G42" i="1"/>
  <c r="M58" i="3"/>
  <c r="M57" i="3"/>
  <c r="C6" i="3"/>
  <c r="C14" i="3"/>
  <c r="C25" i="3"/>
  <c r="C41" i="3"/>
  <c r="G38" i="1"/>
  <c r="C7" i="3"/>
  <c r="C15" i="3"/>
  <c r="C28" i="3"/>
  <c r="C44" i="3"/>
  <c r="G4" i="1"/>
  <c r="G8" i="1"/>
  <c r="G12" i="1"/>
  <c r="G16" i="1"/>
  <c r="G20" i="1"/>
  <c r="C20" i="1" s="1"/>
  <c r="G24" i="1"/>
  <c r="G28" i="1"/>
  <c r="G32" i="1"/>
  <c r="G36" i="1"/>
  <c r="G40" i="1"/>
  <c r="C40" i="1" s="1"/>
  <c r="G44" i="1"/>
  <c r="H8" i="2"/>
  <c r="C8" i="2" s="1"/>
  <c r="H16" i="2"/>
  <c r="C16" i="2" s="1"/>
  <c r="H24" i="2"/>
  <c r="C24" i="2" s="1"/>
  <c r="H32" i="2"/>
  <c r="C32" i="2" s="1"/>
  <c r="H40" i="2"/>
  <c r="C40" i="2" s="1"/>
  <c r="H48" i="2"/>
  <c r="C48" i="2" s="1"/>
  <c r="U58" i="3"/>
  <c r="U57" i="3"/>
  <c r="C8" i="3"/>
  <c r="C16" i="3"/>
  <c r="C29" i="3"/>
  <c r="C30" i="3"/>
  <c r="C45" i="3"/>
  <c r="C46" i="3"/>
  <c r="G30" i="1"/>
  <c r="C36" i="1"/>
  <c r="C52" i="1"/>
  <c r="C3" i="2"/>
  <c r="D52" i="2" s="1"/>
  <c r="C50" i="1"/>
  <c r="C9" i="3"/>
  <c r="C31" i="3"/>
  <c r="F53" i="1"/>
  <c r="D20" i="4"/>
  <c r="C24" i="1"/>
  <c r="G34" i="1"/>
  <c r="C10" i="1"/>
  <c r="C17" i="3"/>
  <c r="C47" i="3"/>
  <c r="H6" i="2"/>
  <c r="C6" i="2" s="1"/>
  <c r="D49" i="2" s="1"/>
  <c r="H14" i="2"/>
  <c r="C14" i="2" s="1"/>
  <c r="H22" i="2"/>
  <c r="C22" i="2" s="1"/>
  <c r="H30" i="2"/>
  <c r="C30" i="2" s="1"/>
  <c r="H38" i="2"/>
  <c r="C38" i="2" s="1"/>
  <c r="H46" i="2"/>
  <c r="C46" i="2" s="1"/>
  <c r="H54" i="2"/>
  <c r="C54" i="2" s="1"/>
  <c r="Y57" i="3"/>
  <c r="Y58" i="3"/>
  <c r="C10" i="3"/>
  <c r="C18" i="3"/>
  <c r="D22" i="3" s="1"/>
  <c r="C33" i="3"/>
  <c r="C34" i="3"/>
  <c r="C49" i="3"/>
  <c r="C50" i="3"/>
  <c r="C51" i="3"/>
  <c r="G6" i="1"/>
  <c r="G14" i="1"/>
  <c r="G22" i="1"/>
  <c r="G26" i="1"/>
  <c r="F52" i="1"/>
  <c r="H57" i="3"/>
  <c r="C4" i="3"/>
  <c r="D26" i="3" s="1"/>
  <c r="H58" i="3"/>
  <c r="G46" i="1"/>
  <c r="G5" i="1"/>
  <c r="F18" i="1"/>
  <c r="C18" i="1" s="1"/>
  <c r="G21" i="1"/>
  <c r="F34" i="1"/>
  <c r="C34" i="1" s="1"/>
  <c r="G37" i="1"/>
  <c r="H7" i="2"/>
  <c r="C7" i="2" s="1"/>
  <c r="H15" i="2"/>
  <c r="C15" i="2" s="1"/>
  <c r="H23" i="2"/>
  <c r="C23" i="2" s="1"/>
  <c r="D29" i="2"/>
  <c r="H31" i="2"/>
  <c r="C31" i="2" s="1"/>
  <c r="H39" i="2"/>
  <c r="C39" i="2" s="1"/>
  <c r="D53" i="2"/>
  <c r="C5" i="3"/>
  <c r="C13" i="3"/>
  <c r="C23" i="3"/>
  <c r="C24" i="3"/>
  <c r="C39" i="3"/>
  <c r="C40" i="3"/>
  <c r="D10" i="4"/>
  <c r="D14" i="4"/>
  <c r="D18" i="4"/>
  <c r="D34" i="4"/>
  <c r="D42" i="4"/>
  <c r="D46" i="4"/>
  <c r="D50" i="4"/>
  <c r="C5" i="4"/>
  <c r="W57" i="3"/>
  <c r="P57" i="3"/>
  <c r="H58" i="4"/>
  <c r="F21" i="1" l="1"/>
  <c r="D23" i="3"/>
  <c r="C59" i="4"/>
  <c r="G2" i="1"/>
  <c r="D5" i="4"/>
  <c r="C58" i="4"/>
  <c r="D22" i="4"/>
  <c r="D27" i="3"/>
  <c r="D37" i="2"/>
  <c r="D5" i="2"/>
  <c r="D38" i="3"/>
  <c r="D25" i="4"/>
  <c r="D52" i="4"/>
  <c r="D21" i="3"/>
  <c r="D30" i="2"/>
  <c r="E29" i="1"/>
  <c r="F15" i="1"/>
  <c r="D17" i="3"/>
  <c r="D32" i="4"/>
  <c r="D53" i="3"/>
  <c r="D41" i="2"/>
  <c r="D48" i="4"/>
  <c r="F5" i="1"/>
  <c r="D7" i="3"/>
  <c r="D42" i="3"/>
  <c r="D45" i="4"/>
  <c r="D18" i="3"/>
  <c r="F16" i="1"/>
  <c r="C16" i="1" s="1"/>
  <c r="D22" i="2"/>
  <c r="E21" i="1"/>
  <c r="D37" i="4"/>
  <c r="D28" i="4"/>
  <c r="D48" i="3"/>
  <c r="D46" i="3"/>
  <c r="F44" i="1"/>
  <c r="C44" i="1" s="1"/>
  <c r="E47" i="1"/>
  <c r="C47" i="1" s="1"/>
  <c r="D48" i="2"/>
  <c r="F39" i="1"/>
  <c r="D41" i="3"/>
  <c r="D20" i="2"/>
  <c r="D17" i="4"/>
  <c r="F49" i="1"/>
  <c r="C49" i="1" s="1"/>
  <c r="D51" i="3"/>
  <c r="D10" i="3"/>
  <c r="F8" i="1"/>
  <c r="C8" i="1" s="1"/>
  <c r="D14" i="2"/>
  <c r="E13" i="1"/>
  <c r="D24" i="4"/>
  <c r="F29" i="1"/>
  <c r="D31" i="3"/>
  <c r="D33" i="4"/>
  <c r="F43" i="1"/>
  <c r="C43" i="1" s="1"/>
  <c r="D45" i="3"/>
  <c r="E39" i="1"/>
  <c r="C39" i="1" s="1"/>
  <c r="D40" i="2"/>
  <c r="D43" i="4"/>
  <c r="D27" i="4"/>
  <c r="D11" i="4"/>
  <c r="D21" i="4"/>
  <c r="D52" i="3"/>
  <c r="E22" i="1"/>
  <c r="D23" i="2"/>
  <c r="C58" i="3"/>
  <c r="C57" i="3"/>
  <c r="F2" i="1"/>
  <c r="D4" i="3"/>
  <c r="D50" i="3"/>
  <c r="F48" i="1"/>
  <c r="C48" i="1" s="1"/>
  <c r="E5" i="1"/>
  <c r="C5" i="1" s="1"/>
  <c r="D6" i="2"/>
  <c r="D19" i="3"/>
  <c r="D9" i="2"/>
  <c r="D30" i="3"/>
  <c r="F28" i="1"/>
  <c r="C28" i="1" s="1"/>
  <c r="E31" i="1"/>
  <c r="C31" i="1" s="1"/>
  <c r="D32" i="2"/>
  <c r="D39" i="4"/>
  <c r="D23" i="4"/>
  <c r="D7" i="4"/>
  <c r="D41" i="4"/>
  <c r="F23" i="1"/>
  <c r="D25" i="3"/>
  <c r="D12" i="3"/>
  <c r="D12" i="2"/>
  <c r="D24" i="3"/>
  <c r="F22" i="1"/>
  <c r="F11" i="1"/>
  <c r="C11" i="1" s="1"/>
  <c r="D13" i="3"/>
  <c r="D33" i="2"/>
  <c r="D38" i="4"/>
  <c r="D6" i="4"/>
  <c r="F3" i="1"/>
  <c r="C3" i="1" s="1"/>
  <c r="D5" i="3"/>
  <c r="D21" i="2"/>
  <c r="D9" i="4"/>
  <c r="F47" i="1"/>
  <c r="D49" i="3"/>
  <c r="D12" i="4"/>
  <c r="D25" i="2"/>
  <c r="D54" i="4"/>
  <c r="D16" i="4"/>
  <c r="D11" i="3"/>
  <c r="H56" i="2"/>
  <c r="D36" i="3"/>
  <c r="F27" i="1"/>
  <c r="C27" i="1" s="1"/>
  <c r="D29" i="3"/>
  <c r="E23" i="1"/>
  <c r="C23" i="1" s="1"/>
  <c r="D24" i="2"/>
  <c r="D14" i="3"/>
  <c r="F12" i="1"/>
  <c r="C12" i="1" s="1"/>
  <c r="D13" i="4"/>
  <c r="D47" i="2"/>
  <c r="E14" i="1"/>
  <c r="C14" i="1" s="1"/>
  <c r="D15" i="2"/>
  <c r="D37" i="3"/>
  <c r="E53" i="1"/>
  <c r="C53" i="1" s="1"/>
  <c r="D54" i="2"/>
  <c r="F45" i="1"/>
  <c r="D47" i="3"/>
  <c r="D44" i="4"/>
  <c r="D8" i="4"/>
  <c r="F7" i="1"/>
  <c r="D9" i="3"/>
  <c r="C56" i="2"/>
  <c r="E2" i="1"/>
  <c r="D50" i="2"/>
  <c r="D42" i="2"/>
  <c r="D34" i="2"/>
  <c r="D26" i="2"/>
  <c r="D51" i="2"/>
  <c r="D43" i="2"/>
  <c r="D35" i="2"/>
  <c r="D19" i="2"/>
  <c r="D11" i="2"/>
  <c r="D3" i="2"/>
  <c r="D27" i="2"/>
  <c r="C57" i="2"/>
  <c r="D18" i="2"/>
  <c r="D10" i="2"/>
  <c r="F14" i="1"/>
  <c r="D16" i="3"/>
  <c r="E15" i="1"/>
  <c r="D16" i="2"/>
  <c r="D44" i="3"/>
  <c r="F42" i="1"/>
  <c r="C42" i="1" s="1"/>
  <c r="D6" i="3"/>
  <c r="F4" i="1"/>
  <c r="C4" i="1" s="1"/>
  <c r="D4" i="2"/>
  <c r="C46" i="1"/>
  <c r="D43" i="3"/>
  <c r="D30" i="4"/>
  <c r="D40" i="3"/>
  <c r="F38" i="1"/>
  <c r="D45" i="2"/>
  <c r="D13" i="2"/>
  <c r="D49" i="4"/>
  <c r="D29" i="4"/>
  <c r="D34" i="3"/>
  <c r="F32" i="1"/>
  <c r="C32" i="1" s="1"/>
  <c r="D46" i="2"/>
  <c r="E45" i="1"/>
  <c r="C45" i="1" s="1"/>
  <c r="D35" i="3"/>
  <c r="D17" i="2"/>
  <c r="D40" i="4"/>
  <c r="D55" i="3"/>
  <c r="H57" i="2"/>
  <c r="F6" i="1"/>
  <c r="D8" i="3"/>
  <c r="E7" i="1"/>
  <c r="C7" i="1" s="1"/>
  <c r="D8" i="2"/>
  <c r="D35" i="4"/>
  <c r="D19" i="4"/>
  <c r="D28" i="3"/>
  <c r="F26" i="1"/>
  <c r="C26" i="1" s="1"/>
  <c r="D56" i="4"/>
  <c r="D54" i="3"/>
  <c r="D36" i="2"/>
  <c r="E30" i="1"/>
  <c r="C30" i="1" s="1"/>
  <c r="D31" i="2"/>
  <c r="D26" i="4"/>
  <c r="F37" i="1"/>
  <c r="D39" i="3"/>
  <c r="E38" i="1"/>
  <c r="D39" i="2"/>
  <c r="E6" i="1"/>
  <c r="C6" i="1" s="1"/>
  <c r="D7" i="2"/>
  <c r="D55" i="4"/>
  <c r="F31" i="1"/>
  <c r="D33" i="3"/>
  <c r="E37" i="1"/>
  <c r="C37" i="1" s="1"/>
  <c r="D38" i="2"/>
  <c r="D32" i="3"/>
  <c r="D36" i="4"/>
  <c r="D51" i="4"/>
  <c r="D47" i="4"/>
  <c r="D31" i="4"/>
  <c r="D15" i="4"/>
  <c r="F13" i="1"/>
  <c r="D15" i="3"/>
  <c r="D53" i="4"/>
  <c r="D20" i="3"/>
  <c r="D44" i="2"/>
  <c r="D28" i="2"/>
  <c r="G55" i="1" l="1"/>
  <c r="G57" i="1"/>
  <c r="G56" i="1"/>
  <c r="C29" i="1"/>
  <c r="F57" i="1"/>
  <c r="F55" i="1"/>
  <c r="F56" i="1"/>
  <c r="C15" i="1"/>
  <c r="C13" i="1"/>
  <c r="D13" i="1" s="1"/>
  <c r="C2" i="1"/>
  <c r="E57" i="1"/>
  <c r="E56" i="1"/>
  <c r="E55" i="1"/>
  <c r="C21" i="1"/>
  <c r="C38" i="1"/>
  <c r="D53" i="1"/>
  <c r="C22" i="1"/>
  <c r="D16" i="1" l="1"/>
  <c r="D15" i="1"/>
  <c r="D27" i="1"/>
  <c r="C56" i="1"/>
  <c r="C57" i="1"/>
  <c r="C55" i="1"/>
  <c r="D2" i="1"/>
  <c r="D41" i="1"/>
  <c r="D19" i="1"/>
  <c r="D17" i="1"/>
  <c r="D33" i="1"/>
  <c r="D35" i="1"/>
  <c r="D9" i="1"/>
  <c r="D25" i="1"/>
  <c r="D51" i="1"/>
  <c r="D20" i="1"/>
  <c r="D50" i="1"/>
  <c r="D18" i="1"/>
  <c r="D36" i="1"/>
  <c r="D34" i="1"/>
  <c r="D24" i="1"/>
  <c r="D40" i="1"/>
  <c r="D52" i="1"/>
  <c r="D10" i="1"/>
  <c r="D32" i="1"/>
  <c r="D47" i="1"/>
  <c r="D38" i="1"/>
  <c r="D49" i="1"/>
  <c r="D6" i="1"/>
  <c r="D46" i="1"/>
  <c r="D26" i="1"/>
  <c r="D43" i="1"/>
  <c r="D22" i="1"/>
  <c r="D48" i="1"/>
  <c r="D14" i="1"/>
  <c r="D37" i="1"/>
  <c r="D23" i="1"/>
  <c r="D12" i="1"/>
  <c r="D11" i="1"/>
  <c r="D5" i="1"/>
  <c r="D21" i="1"/>
  <c r="D28" i="1"/>
  <c r="D42" i="1"/>
  <c r="D45" i="1"/>
  <c r="D4" i="1"/>
  <c r="D29" i="1"/>
  <c r="D8" i="1"/>
  <c r="D3" i="1"/>
  <c r="D39" i="1"/>
  <c r="D31" i="1"/>
  <c r="D44" i="1"/>
  <c r="D7" i="1"/>
  <c r="D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0100-000001000000}">
      <text>
        <r>
          <rPr>
            <sz val="10"/>
            <color rgb="FF000000"/>
            <rFont val="Arial"/>
            <scheme val="minor"/>
          </rPr>
          <t>======
ID#AAAAKTbEPck
tc={EECFB0A0-3181-4B66-8795-71F72A750FCB}    (2020-09-24 22:37:28)
[Threaded comment]
Your version of Excel allows you to read this threaded comment; however, any edits to it will get removed if the file is opened in a newer version of Excel. Learn more: https://go.microsoft.com/fwlink/?linkid=870924
Comment:
    Specified to restaurant and hotel workers, bartenders get $8.23</t>
        </r>
      </text>
    </comment>
    <comment ref="E35" authorId="0" shapeId="0" xr:uid="{00000000-0006-0000-0100-000002000000}">
      <text>
        <r>
          <rPr>
            <sz val="10"/>
            <color rgb="FF000000"/>
            <rFont val="Arial"/>
            <scheme val="minor"/>
          </rPr>
          <t>======
ID#AAAAKTbEPbw
tc={4EDCE29A-0773-4B2F-BA66-B754A2731BF0}    (2020-09-24 22:37:28)
[Threaded comment]
Your version of Excel allows you to read this threaded comment; however, any edits to it will get removed if the file is opened in a newer version of Excel. Learn more: https://go.microsoft.com/fwlink/?linkid=870924
Comment:
    Specified for food service workers, other service employees have minimum of $9.85</t>
        </r>
      </text>
    </comment>
  </commentList>
  <extLst>
    <ext xmlns:r="http://schemas.openxmlformats.org/officeDocument/2006/relationships" uri="GoogleSheetsCustomDataVersion1">
      <go:sheetsCustomData xmlns:go="http://customooxmlschemas.google.com/" r:id="rId1" roundtripDataSignature="AMtx7mi7eAKC6+7OY5K7Ww4o90kzOysWl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0200-000031000000}">
      <text>
        <r>
          <rPr>
            <sz val="10"/>
            <color rgb="FF000000"/>
            <rFont val="Arial"/>
            <scheme val="minor"/>
          </rPr>
          <t>======
ID#AAAAKTbEPcY
tc={3B4A2D7E-0531-4510-B74F-C75D27C7868E}    (2020-09-24 22:37:28)
[Threaded comment]
Your version of Excel allows you to read this threaded comment; however, any edits to it will get removed if the file is opened in a newer version of Excel. Learn more: https://go.microsoft.com/fwlink/?linkid=870924
Comment:
    Took effect Sept 1, 2019</t>
        </r>
      </text>
    </comment>
    <comment ref="J4" authorId="0" shapeId="0" xr:uid="{00000000-0006-0000-0200-000008000000}">
      <text>
        <r>
          <rPr>
            <sz val="10"/>
            <color rgb="FF000000"/>
            <rFont val="Arial"/>
            <scheme val="minor"/>
          </rPr>
          <t>======
ID#AAAANVu-9Qc
Stephen Stapleton    (2021-07-22 03:08:42)
https://www.natlawreview.com/article/alabama-enacts-new-equal-pay-law-to-prevent-wage-disparity-basis-sex-or-race</t>
        </r>
      </text>
    </comment>
    <comment ref="K4" authorId="0" shapeId="0" xr:uid="{00000000-0006-0000-0200-00002F000000}">
      <text>
        <r>
          <rPr>
            <sz val="10"/>
            <color rgb="FF000000"/>
            <rFont val="Arial"/>
            <scheme val="minor"/>
          </rPr>
          <t>======
ID#AAAAKTbEPcg
tc={3F42E527-BAB8-40F9-A2CA-324959E31238}    (2020-09-24 22:37:28)
[Threaded comment]
Your version of Excel allows you to read this threaded comment; however, any edits to it will get removed if the file is opened in a newer version of Excel. Learn more: https://go.microsoft.com/fwlink/?linkid=870924
Comment:
    Effective Sept 1, 2019</t>
        </r>
      </text>
    </comment>
    <comment ref="E5" authorId="0" shapeId="0" xr:uid="{00000000-0006-0000-0200-000038000000}">
      <text>
        <r>
          <rPr>
            <sz val="10"/>
            <color rgb="FF000000"/>
            <rFont val="Arial"/>
            <scheme val="minor"/>
          </rPr>
          <t>======
ID#AAAAKTbEPb4
tc={4DF586C7-6D7C-448D-A4C7-E23301B4ED9C}    (2020-09-24 22:37:28)
[Threaded comment]
Your version of Excel allows you to read this threaded comment; however, any edits to it will get removed if the file is opened in a newer version of Excel. Learn more: https://go.microsoft.com/fwlink/?linkid=870924
Comment:
    Only public employers</t>
        </r>
      </text>
    </comment>
    <comment ref="Q8" authorId="0" shapeId="0" xr:uid="{00000000-0006-0000-0200-00001B000000}">
      <text>
        <r>
          <rPr>
            <sz val="10"/>
            <color rgb="FF000000"/>
            <rFont val="Arial"/>
            <scheme val="minor"/>
          </rPr>
          <t>======
ID#AAAAKTbEPeA
tc={CCB11026-A3EC-4472-90A3-D4CE15BBE5DD}    (2020-09-24 22:37:28)
[Threaded comment]
Your version of Excel allows you to read this threaded comment; however, any edits to it will get removed if the file is opened in a newer version of Excel. Learn more: https://go.microsoft.com/fwlink/?linkid=870924
Comment:
    Only in NYC
------
ID#AAAANV39APk
Stephen Stapleton    (2021-07-22 13:03:40)
possible movement in 2022: https://www.jdsupra.com/legalnews/pending-california-bills-suggest-trend-2329262/</t>
        </r>
      </text>
    </comment>
    <comment ref="T8" authorId="0" shapeId="0" xr:uid="{00000000-0006-0000-0200-000026000000}">
      <text>
        <r>
          <rPr>
            <sz val="10"/>
            <color rgb="FF000000"/>
            <rFont val="Arial"/>
            <scheme val="minor"/>
          </rPr>
          <t>======
ID#AAAAKTbEPdM
tc={D0116AAC-6945-493B-A5F9-81F84CA8B234}    (2020-09-24 22:37:28)
[Threaded comment]
Your version of Excel allows you to read this threaded comment; however, any edits to it will get removed if the file is opened in a newer version of Excel. Learn more: https://go.microsoft.com/fwlink/?linkid=870924
Comment:
    Only SF and Emeryville</t>
        </r>
      </text>
    </comment>
    <comment ref="K9" authorId="0" shapeId="0" xr:uid="{00000000-0006-0000-0200-000020000000}">
      <text>
        <r>
          <rPr>
            <sz val="10"/>
            <color rgb="FF000000"/>
            <rFont val="Arial"/>
            <scheme val="minor"/>
          </rPr>
          <t>======
ID#AAAAKTbEPdo
tc={01944899-D882-4AFA-B72B-6BAD404924F2}    (2020-09-24 22:37:28)
[Threaded comment]
Your version of Excel allows you to read this threaded comment; however, any edits to it will get removed if the file is opened in a newer version of Excel. Learn more: https://go.microsoft.com/fwlink/?linkid=870924
Comment:
    Effective Jan 1, 2021</t>
        </r>
      </text>
    </comment>
    <comment ref="N9" authorId="0" shapeId="0" xr:uid="{00000000-0006-0000-0200-00000A000000}">
      <text>
        <r>
          <rPr>
            <sz val="10"/>
            <color rgb="FF000000"/>
            <rFont val="Arial"/>
            <scheme val="minor"/>
          </rPr>
          <t>======
ID#AAAANVng5IY
Stephen Stapleton    (2021-07-22 00:29:32)
https://leg.colorado.gov/bills/sb20-205</t>
        </r>
      </text>
    </comment>
    <comment ref="O9" authorId="0" shapeId="0" xr:uid="{00000000-0006-0000-0200-000030000000}">
      <text>
        <r>
          <rPr>
            <sz val="10"/>
            <color rgb="FF000000"/>
            <rFont val="Arial"/>
            <scheme val="minor"/>
          </rPr>
          <t>======
ID#AAAAKTbEPcc
tc={7AB11382-9E9A-4754-8611-384803A7553A}    (2020-09-24 22:37:28)
[Threaded comment]
Your version of Excel allows you to read this threaded comment; however, any edits to it will get removed if the file is opened in a newer version of Excel. Learn more: https://go.microsoft.com/fwlink/?linkid=870924
Comment:
    Paid sick leave during COVID-19 rolls into new law Jan 1, 2021</t>
        </r>
      </text>
    </comment>
    <comment ref="N10" authorId="0" shapeId="0" xr:uid="{00000000-0006-0000-0200-000023000000}">
      <text>
        <r>
          <rPr>
            <sz val="10"/>
            <color rgb="FF000000"/>
            <rFont val="Arial"/>
            <scheme val="minor"/>
          </rPr>
          <t>======
ID#AAAAKTbEPdc
tc={96B5A851-5506-4DBD-9A2F-D6993FE7737C}    (2020-09-24 22:37:28)
[Threaded comment]
Your version of Excel allows you to read this threaded comment; however, any edits to it will get removed if the file is opened in a newer version of Excel. Learn more: https://go.microsoft.com/fwlink/?linkid=870924
Comment:
    Takes effect Jan 1 2022</t>
        </r>
      </text>
    </comment>
    <comment ref="K12" authorId="0" shapeId="0" xr:uid="{00000000-0006-0000-0200-00001D000000}">
      <text>
        <r>
          <rPr>
            <sz val="10"/>
            <color rgb="FF000000"/>
            <rFont val="Arial"/>
            <scheme val="minor"/>
          </rPr>
          <t>======
ID#AAAAKTbEPd4
tc={D2E8F9E9-6B98-4DF9-944F-14CAA159683F}    (2020-09-24 22:37:28)
[Threaded comment]
Your version of Excel allows you to read this threaded comment; however, any edits to it will get removed if the file is opened in a newer version of Excel. Learn more: https://go.microsoft.com/fwlink/?linkid=870924
Comment:
    Limited to state agencies</t>
        </r>
      </text>
    </comment>
    <comment ref="V13" authorId="0" shapeId="0" xr:uid="{00000000-0006-0000-0200-000011000000}">
      <text>
        <r>
          <rPr>
            <sz val="10"/>
            <color rgb="FF000000"/>
            <rFont val="Arial"/>
            <scheme val="minor"/>
          </rPr>
          <t>======
ID#AAAANe682L8
Katy Henderson    (2021-07-19 15:14:54)
https://www.dms.myflorida.com/content/download/14842/82096</t>
        </r>
      </text>
    </comment>
    <comment ref="K14" authorId="0" shapeId="0" xr:uid="{00000000-0006-0000-0200-000028000000}">
      <text>
        <r>
          <rPr>
            <sz val="10"/>
            <color rgb="FF000000"/>
            <rFont val="Arial"/>
            <scheme val="minor"/>
          </rPr>
          <t>======
ID#AAAAKTbEPdE
tc={FBC0C3D8-C093-43F9-902C-B29816266F49}    (2020-09-24 22:37:28)
[Threaded comment]
Your version of Excel allows you to read this threaded comment; however, any edits to it will get removed if the file is opened in a newer version of Excel. Learn more: https://go.microsoft.com/fwlink/?linkid=870924
Comment:
    Limited to state agencies</t>
        </r>
      </text>
    </comment>
    <comment ref="V14" authorId="0" shapeId="0" xr:uid="{00000000-0006-0000-0200-000010000000}">
      <text>
        <r>
          <rPr>
            <sz val="10"/>
            <color rgb="FF000000"/>
            <rFont val="Arial"/>
            <scheme val="minor"/>
          </rPr>
          <t>======
ID#AAAANe682M8
Katy Henderson    (2021-07-19 15:22:11)
https://www.blr.com/HR-Employment/Discrimination/Sexual-Harassment-in-Georgia#:~:text=There%20is%20no%20state%20law,USC%202000e%20et%20seq</t>
        </r>
      </text>
    </comment>
    <comment ref="J15" authorId="0" shapeId="0" xr:uid="{00000000-0006-0000-0200-000007000000}">
      <text>
        <r>
          <rPr>
            <sz val="10"/>
            <color rgb="FF000000"/>
            <rFont val="Arial"/>
            <scheme val="minor"/>
          </rPr>
          <t>======
ID#AAAANVu-9Qw
Stephen Stapleton    (2021-07-22 03:10:25)
https://www.payequityadvisor.com/2018/07/hawaii-on-board-with-pay-transparency-and-salary-history-ban/</t>
        </r>
      </text>
    </comment>
    <comment ref="S15" authorId="0" shapeId="0" xr:uid="{00000000-0006-0000-0200-000004000000}">
      <text>
        <r>
          <rPr>
            <sz val="10"/>
            <color rgb="FF000000"/>
            <rFont val="Arial"/>
            <scheme val="minor"/>
          </rPr>
          <t>======
ID#AAAANV39AVU
Stephen Stapleton    (2021-07-22 13:21:04)
Hawaii effectively outlaws split shifts, wonder if this should be included? https://www.replicon.com/rules-of-on-call-work-and-shift-work-in-the-united-states-of-america-canada/</t>
        </r>
      </text>
    </comment>
    <comment ref="K17" authorId="0" shapeId="0" xr:uid="{00000000-0006-0000-0200-000033000000}">
      <text>
        <r>
          <rPr>
            <sz val="10"/>
            <color rgb="FF000000"/>
            <rFont val="Arial"/>
            <scheme val="minor"/>
          </rPr>
          <t>======
ID#AAAAKTbEPcQ
tc={F9E49314-5250-4421-B8E6-F8C2EB60A020}    (2020-09-24 22:37:28)
[Threaded comment]
Your version of Excel allows you to read this threaded comment; however, any edits to it will get removed if the file is opened in a newer version of Excel. Learn more: https://go.microsoft.com/fwlink/?linkid=870924
Comment:
    Limited to state agencies
------
ID#AAAANVng5LA
Stephen Stapleton    (2021-07-22 00:58:44)
this has since been updated to all employers</t>
        </r>
      </text>
    </comment>
    <comment ref="T17" authorId="0" shapeId="0" xr:uid="{00000000-0006-0000-0200-000025000000}">
      <text>
        <r>
          <rPr>
            <sz val="10"/>
            <color rgb="FF000000"/>
            <rFont val="Arial"/>
            <scheme val="minor"/>
          </rPr>
          <t>======
ID#AAAAKTbEPdQ
tc={88AB47F8-0CD6-4DD1-815B-34AF13DFEC1A}    (2020-09-24 22:37:28)
[Threaded comment]
Your version of Excel allows you to read this threaded comment; however, any edits to it will get removed if the file is opened in a newer version of Excel. Learn more: https://go.microsoft.com/fwlink/?linkid=870924
Comment:
    Only in Chicago, effective July 1, 2020</t>
        </r>
      </text>
    </comment>
    <comment ref="V18" authorId="0" shapeId="0" xr:uid="{00000000-0006-0000-0200-00000F000000}">
      <text>
        <r>
          <rPr>
            <sz val="10"/>
            <color rgb="FF000000"/>
            <rFont val="Arial"/>
            <scheme val="minor"/>
          </rPr>
          <t>======
ID#AAAANe682UA
Katy Henderson    (2021-07-19 15:37:05)
https://www.blr.com/HR-Employment/Discrimination/Sexual-Harassment-in-Indiana#:~:text=The%20Indiana%20Civil%20Rights%20Law,sexual%20harassment%20(IN%20Code%20Sec.&amp;text=The%20Law%20applies%20to%20public,Retaliation.</t>
        </r>
      </text>
    </comment>
    <comment ref="V20" authorId="0" shapeId="0" xr:uid="{00000000-0006-0000-0200-00000E000000}">
      <text>
        <r>
          <rPr>
            <sz val="10"/>
            <color rgb="FF000000"/>
            <rFont val="Arial"/>
            <scheme val="minor"/>
          </rPr>
          <t>======
ID#AAAANe682VY
Katy Henderson    (2021-07-19 15:40:35)
https://www.blr.com/HR-Employment/Discrimination/Sexual-Harassment-in-Kansas#:~:text=The%20Kansas%20Act%20Against%20Discrimination,Sec.&amp;text=Sexual%20harassment%20is%20generally%20considered,with%20four%20or%20more%20employees.</t>
        </r>
      </text>
    </comment>
    <comment ref="K21" authorId="0" shapeId="0" xr:uid="{00000000-0006-0000-0200-000022000000}">
      <text>
        <r>
          <rPr>
            <sz val="10"/>
            <color rgb="FF000000"/>
            <rFont val="Arial"/>
            <scheme val="minor"/>
          </rPr>
          <t>======
ID#AAAAKTbEPdg
tc={51F00E13-017A-407A-9377-C26A0B07D7EE}    (2020-09-24 22:37:28)
[Threaded comment]
Your version of Excel allows you to read this threaded comment; however, any edits to it will get removed if the file is opened in a newer version of Excel. Learn more: https://go.microsoft.com/fwlink/?linkid=870924
Comment:
    Limited to state agencies</t>
        </r>
      </text>
    </comment>
    <comment ref="K22" authorId="0" shapeId="0" xr:uid="{00000000-0006-0000-0200-00001F000000}">
      <text>
        <r>
          <rPr>
            <sz val="10"/>
            <color rgb="FF000000"/>
            <rFont val="Arial"/>
            <scheme val="minor"/>
          </rPr>
          <t>======
ID#AAAAKTbEPdw
tc={26FCAF0F-B0E4-4D97-B21B-6ED6B93EAD9C}    (2020-09-24 22:37:28)
[Threaded comment]
Your version of Excel allows you to read this threaded comment; however, any edits to it will get removed if the file is opened in a newer version of Excel. Learn more: https://go.microsoft.com/fwlink/?linkid=870924
Comment:
    Limited to state agencies</t>
        </r>
      </text>
    </comment>
    <comment ref="E23" authorId="0" shapeId="0" xr:uid="{00000000-0006-0000-0200-000035000000}">
      <text>
        <r>
          <rPr>
            <sz val="10"/>
            <color rgb="FF000000"/>
            <rFont val="Arial"/>
            <scheme val="minor"/>
          </rPr>
          <t>======
ID#AAAAKTbEPcE
tc={1350A265-D54C-4C3E-8FB4-6830009BE60C}    (2020-09-24 22:37:28)
[Threaded comment]
Your version of Excel allows you to read this threaded comment; however, any edits to it will get removed if the file is opened in a newer version of Excel. Learn more: https://go.microsoft.com/fwlink/?linkid=870924
Comment:
    New law in effect as of Sept 19, 2019</t>
        </r>
      </text>
    </comment>
    <comment ref="K23" authorId="0" shapeId="0" xr:uid="{00000000-0006-0000-0200-00003D000000}">
      <text>
        <r>
          <rPr>
            <sz val="10"/>
            <color rgb="FF000000"/>
            <rFont val="Arial"/>
            <scheme val="minor"/>
          </rPr>
          <t>======
ID#AAAAKTbEPbg
tc={C8A89250-2D8C-401B-9155-A7530AC21D72}    (2020-09-24 22:37:28)
[Threaded comment]
Your version of Excel allows you to read this threaded comment; however, any edits to it will get removed if the file is opened in a newer version of Excel. Learn more: https://go.microsoft.com/fwlink/?linkid=870924
Comment:
    Effective Sept 17, 2019</t>
        </r>
      </text>
    </comment>
    <comment ref="O23" authorId="0" shapeId="0" xr:uid="{00000000-0006-0000-0200-00003B000000}">
      <text>
        <r>
          <rPr>
            <sz val="10"/>
            <color rgb="FF000000"/>
            <rFont val="Arial"/>
            <scheme val="minor"/>
          </rPr>
          <t>======
ID#AAAAKTbEPbo
tc={4DD35779-A815-4604-AB81-DBC136F5447C}    (2020-09-24 22:37:28)
[Threaded comment]
Your version of Excel allows you to read this threaded comment; however, any edits to it will get removed if the file is opened in a newer version of Excel. Learn more: https://go.microsoft.com/fwlink/?linkid=870924
Comment:
    Going into effect Jan 1, 2021</t>
        </r>
      </text>
    </comment>
    <comment ref="K24" authorId="0" shapeId="0" xr:uid="{00000000-0006-0000-0200-000029000000}">
      <text>
        <r>
          <rPr>
            <sz val="10"/>
            <color rgb="FF000000"/>
            <rFont val="Arial"/>
            <scheme val="minor"/>
          </rPr>
          <t>======
ID#AAAAKTbEPc8
tc={98CB4C55-E929-421C-A9FB-6AF04B4D29E3}    (2020-09-24 22:37:28)
[Threaded comment]
Your version of Excel allows you to read this threaded comment; however, any edits to it will get removed if the file is opened in a newer version of Excel. Learn more: https://go.microsoft.com/fwlink/?linkid=870924
Comment:
    Efefctive Oct 1, 2020</t>
        </r>
      </text>
    </comment>
    <comment ref="N24" authorId="0" shapeId="0" xr:uid="{00000000-0006-0000-0200-000001000000}">
      <text>
        <r>
          <rPr>
            <sz val="10"/>
            <color rgb="FF000000"/>
            <rFont val="Arial"/>
            <scheme val="minor"/>
          </rPr>
          <t>Effective April 9, 2022
======</t>
        </r>
      </text>
    </comment>
    <comment ref="J25" authorId="0" shapeId="0" xr:uid="{00000000-0006-0000-0200-000017000000}">
      <text>
        <r>
          <rPr>
            <sz val="10"/>
            <color rgb="FF000000"/>
            <rFont val="Arial"/>
            <scheme val="minor"/>
          </rPr>
          <t>======
ID#AAAAKTSNXSM
Stephen Stapleton    (2020-09-28 13:30:25)
As of 2016: https://www.mass.gov/service-details/equal-pay-advocacy#:~:text=On%20August%201%2C%202016%2C%20MEPA,equity%20law%20in%20the%20nation.&amp;text=Enforces%20pay%20transparency%20by%20banning,or%20those%20of%20another%20employee</t>
        </r>
      </text>
    </comment>
    <comment ref="N25" authorId="0" shapeId="0" xr:uid="{00000000-0006-0000-0200-000037000000}">
      <text>
        <r>
          <rPr>
            <sz val="10"/>
            <color rgb="FF000000"/>
            <rFont val="Arial"/>
            <scheme val="minor"/>
          </rPr>
          <t>======
ID#AAAAKTbEPb8
tc={735D0F3A-3685-48B3-A8DD-F6750E9FF576}    (2020-09-24 22:37:28)
[Threaded comment]
Your version of Excel allows you to read this threaded comment; however, any edits to it will get removed if the file is opened in a newer version of Excel. Learn more: https://go.microsoft.com/fwlink/?linkid=870924
Comment:
    Takes effect Jan 1 2021</t>
        </r>
      </text>
    </comment>
    <comment ref="O26" authorId="0" shapeId="0" xr:uid="{00000000-0006-0000-0200-000032000000}">
      <text>
        <r>
          <rPr>
            <sz val="10"/>
            <color rgb="FF000000"/>
            <rFont val="Arial"/>
            <scheme val="minor"/>
          </rPr>
          <t>======
ID#AAAAKTbEPcU
tc={C5BF98F3-8599-4D20-A040-7E6AAB35F07C}    (2020-09-24 22:37:28)
[Threaded comment]
Your version of Excel allows you to read this threaded comment; however, any edits to it will get removed if the file is opened in a newer version of Excel. Learn more: https://go.microsoft.com/fwlink/?linkid=870924
Comment:
    Only companies with 50+employees</t>
        </r>
      </text>
    </comment>
    <comment ref="V30" authorId="0" shapeId="0" xr:uid="{00000000-0006-0000-0200-00000D000000}">
      <text>
        <r>
          <rPr>
            <sz val="10"/>
            <color rgb="FF000000"/>
            <rFont val="Arial"/>
            <scheme val="minor"/>
          </rPr>
          <t>======
ID#AAAANe682WE
Katy Henderson    (2021-07-19 15:42:18)
https://www.blr.com/HR-Employment/Discrimination/Sexual-Harassment-in-Montana#:~:text=The%20Montana%20Human%20Rights%20Act,unlawful%20practices%20(MT%20Code%20Sec.</t>
        </r>
      </text>
    </comment>
    <comment ref="O32" authorId="0" shapeId="0" xr:uid="{00000000-0006-0000-0200-000021000000}">
      <text>
        <r>
          <rPr>
            <sz val="10"/>
            <color rgb="FF000000"/>
            <rFont val="Arial"/>
            <scheme val="minor"/>
          </rPr>
          <t>======
ID#AAAAKTbEPdk
tc={9D3E8E03-C4EB-4DEE-91F2-276852B15490}    (2020-09-24 22:37:28)
[Threaded comment]
Your version of Excel allows you to read this threaded comment; however, any edits to it will get removed if the file is opened in a newer version of Excel. Learn more: https://go.microsoft.com/fwlink/?linkid=870924
Comment:
    Only companies with 50+employees</t>
        </r>
      </text>
    </comment>
    <comment ref="F34" authorId="0" shapeId="0" xr:uid="{00000000-0006-0000-0200-000016000000}">
      <text>
        <r>
          <rPr>
            <sz val="10"/>
            <color rgb="FF000000"/>
            <rFont val="Arial"/>
            <scheme val="minor"/>
          </rPr>
          <t>======
ID#AAAAHA3L54c
Stephen Stapleton    (2020-09-29 20:33:40)
http://breastfeedingnj.org/breastfeeding-and-employment/</t>
        </r>
      </text>
    </comment>
    <comment ref="K34" authorId="0" shapeId="0" xr:uid="{00000000-0006-0000-0200-00002D000000}">
      <text>
        <r>
          <rPr>
            <sz val="10"/>
            <color rgb="FF000000"/>
            <rFont val="Arial"/>
            <scheme val="minor"/>
          </rPr>
          <t>======
ID#AAAAKTbEPcs
tc={045708BE-03A8-4685-9409-A632287510F8}    (2020-09-24 22:37:28)
[Threaded comment]
Your version of Excel allows you to read this threaded comment; however, any edits to it will get removed if the file is opened in a newer version of Excel. Learn more: https://go.microsoft.com/fwlink/?linkid=870924
Comment:
    Effective Jan 1, 2020</t>
        </r>
      </text>
    </comment>
    <comment ref="X34" authorId="0" shapeId="0" xr:uid="{00000000-0006-0000-0200-000015000000}">
      <text>
        <r>
          <rPr>
            <sz val="10"/>
            <color rgb="FF000000"/>
            <rFont val="Arial"/>
            <scheme val="minor"/>
          </rPr>
          <t>======
ID#AAAAMgQ3F7s
Katy Henderson    (2021-06-10 15:20:24)
https://www.nj.gov/labor/worker-protections/myworkrights/domesticworkers.shtml</t>
        </r>
      </text>
    </comment>
    <comment ref="E35" authorId="0" shapeId="0" xr:uid="{00000000-0006-0000-0200-00003E000000}">
      <text>
        <r>
          <rPr>
            <sz val="10"/>
            <color rgb="FF000000"/>
            <rFont val="Arial"/>
            <scheme val="minor"/>
          </rPr>
          <t>======
ID#AAAAKTbEPbc
tc={63DB5154-C51B-4899-8EA4-A782927F32AA}    (2020-09-24 22:37:28)
[Threaded comment]
Your version of Excel allows you to read this threaded comment; however, any edits to it will get removed if the file is opened in a newer version of Excel. Learn more: https://go.microsoft.com/fwlink/?linkid=870924
Comment:
    Went into effect May 20, 2020</t>
        </r>
      </text>
    </comment>
    <comment ref="O35" authorId="0" shapeId="0" xr:uid="{00000000-0006-0000-0200-000002000000}">
      <text>
        <r>
          <rPr>
            <sz val="10"/>
            <color rgb="FF000000"/>
            <rFont val="Arial"/>
            <scheme val="minor"/>
          </rPr>
          <t>Effective July 1, 2022
======</t>
        </r>
      </text>
    </comment>
    <comment ref="K36" authorId="0" shapeId="0" xr:uid="{00000000-0006-0000-0200-000027000000}">
      <text>
        <r>
          <rPr>
            <sz val="10"/>
            <color rgb="FF000000"/>
            <rFont val="Arial"/>
            <scheme val="minor"/>
          </rPr>
          <t>======
ID#AAAAKTbEPdI
tc={8BA952FB-EF80-4A5E-8D8D-50223EB00497}    (2020-09-24 22:37:28)
[Threaded comment]
Your version of Excel allows you to read this threaded comment; however, any edits to it will get removed if the file is opened in a newer version of Excel. Learn more: https://go.microsoft.com/fwlink/?linkid=870924
Comment:
    Effective Jan 6, 2020</t>
        </r>
      </text>
    </comment>
    <comment ref="O36" authorId="0" shapeId="0" xr:uid="{00000000-0006-0000-0200-00002C000000}">
      <text>
        <r>
          <rPr>
            <sz val="10"/>
            <color rgb="FF000000"/>
            <rFont val="Arial"/>
            <scheme val="minor"/>
          </rPr>
          <t>======
ID#AAAAKTbEPcw
tc={1219D347-A3E7-4A1A-A5CA-6D38AD8B84AE}    (2020-09-24 22:37:28)
[Threaded comment]
Your version of Excel allows you to read this threaded comment; however, any edits to it will get removed if the file is opened in a newer version of Excel. Learn more: https://go.microsoft.com/fwlink/?linkid=870924
Comment:
    New law goes into effect Sept 30, 2020</t>
        </r>
      </text>
    </comment>
    <comment ref="Q36" authorId="0" shapeId="0" xr:uid="{00000000-0006-0000-0200-00002E000000}">
      <text>
        <r>
          <rPr>
            <sz val="10"/>
            <color rgb="FF000000"/>
            <rFont val="Arial"/>
            <scheme val="minor"/>
          </rPr>
          <t>======
ID#AAAAKTbEPco
tc={ACD39BB1-AAD3-4488-9C5B-DE51416CCF94}    (2020-09-24 22:37:28)
[Threaded comment]
Your version of Excel allows you to read this threaded comment; however, any edits to it will get removed if the file is opened in a newer version of Excel. Learn more: https://go.microsoft.com/fwlink/?linkid=870924
Comment:
    Only NYC</t>
        </r>
      </text>
    </comment>
    <comment ref="T36" authorId="0" shapeId="0" xr:uid="{00000000-0006-0000-0200-00001C000000}">
      <text>
        <r>
          <rPr>
            <sz val="10"/>
            <color rgb="FF000000"/>
            <rFont val="Arial"/>
            <scheme val="minor"/>
          </rPr>
          <t>======
ID#AAAAKTbEPd8
tc={32411700-A50E-479F-AFBA-C0B07346CA5C}    (2020-09-24 22:37:28)
[Threaded comment]
Your version of Excel allows you to read this threaded comment; however, any edits to it will get removed if the file is opened in a newer version of Excel. Learn more: https://go.microsoft.com/fwlink/?linkid=870924
Comment:
    Only NYC</t>
        </r>
      </text>
    </comment>
    <comment ref="E37" authorId="0" shapeId="0" xr:uid="{00000000-0006-0000-0200-00001A000000}">
      <text>
        <r>
          <rPr>
            <sz val="10"/>
            <color rgb="FF000000"/>
            <rFont val="Arial"/>
            <scheme val="minor"/>
          </rPr>
          <t>======
ID#AAAAKTbEPeE
tc={C94807A5-7125-4B73-9D6B-9F6488B29915}    (2020-09-24 22:37:28)
[Threaded comment]
Your version of Excel allows you to read this threaded comment; however, any edits to it will get removed if the file is opened in a newer version of Excel. Learn more: https://go.microsoft.com/fwlink/?linkid=870924
Comment:
    Only state agency employers</t>
        </r>
      </text>
    </comment>
    <comment ref="K37" authorId="0" shapeId="0" xr:uid="{00000000-0006-0000-0200-000039000000}">
      <text>
        <r>
          <rPr>
            <sz val="10"/>
            <color rgb="FF000000"/>
            <rFont val="Arial"/>
            <scheme val="minor"/>
          </rPr>
          <t>======
ID#AAAAKTbEPb0
tc={A212F9B4-A03C-4FF7-9C94-F274D8FF4F88}    (2020-09-24 22:37:28)
[Threaded comment]
Your version of Excel allows you to read this threaded comment; however, any edits to it will get removed if the file is opened in a newer version of Excel. Learn more: https://go.microsoft.com/fwlink/?linkid=870924
Comment:
    Limited to state agencies</t>
        </r>
      </text>
    </comment>
    <comment ref="E41" authorId="0" shapeId="0" xr:uid="{00000000-0006-0000-0200-00003F000000}">
      <text>
        <r>
          <rPr>
            <sz val="10"/>
            <color rgb="FF000000"/>
            <rFont val="Arial"/>
            <scheme val="minor"/>
          </rPr>
          <t>======
ID#AAAAKTbEPbY
tc={20E453CA-FC29-4988-9F50-876CBB08AAD6}    (2020-09-24 22:37:28)
[Threaded comment]
Your version of Excel allows you to read this threaded comment; however, any edits to it will get removed if the file is opened in a newer version of Excel. Learn more: https://go.microsoft.com/fwlink/?linkid=870924
Comment:
    Effective Jan 1, 2020</t>
        </r>
      </text>
    </comment>
    <comment ref="N41" authorId="0" shapeId="0" xr:uid="{00000000-0006-0000-0200-00003C000000}">
      <text>
        <r>
          <rPr>
            <sz val="10"/>
            <color rgb="FF000000"/>
            <rFont val="Arial"/>
            <scheme val="minor"/>
          </rPr>
          <t>======
ID#AAAAKTbEPbk
tc={326308D5-FFC8-45E5-BCF4-464F43D731F1}    (2020-09-24 22:37:28)
[Threaded comment]
Your version of Excel allows you to read this threaded comment; however, any edits to it will get removed if the file is opened in a newer version of Excel. Learn more: https://go.microsoft.com/fwlink/?linkid=870924
Comment:
    Takes effect Jan 1 2023</t>
        </r>
      </text>
    </comment>
    <comment ref="S41" authorId="0" shapeId="0" xr:uid="{00000000-0006-0000-0200-000003000000}">
      <text>
        <r>
          <rPr>
            <sz val="10"/>
            <color rgb="FF000000"/>
            <rFont val="Arial"/>
            <scheme val="minor"/>
          </rPr>
          <t>======
ID#AAAANV39AVo
Stephen Stapleton    (2021-07-22 13:24:36)
"Right to rest" between shifts is, similar to Hawaii, a restriction on split-shifts: https://www.oregon.gov/boli/workers/pages/predictive-scheduling.aspx</t>
        </r>
      </text>
    </comment>
    <comment ref="J42" authorId="0" shapeId="0" xr:uid="{00000000-0006-0000-0200-000006000000}">
      <text>
        <r>
          <rPr>
            <sz val="10"/>
            <color rgb="FF000000"/>
            <rFont val="Arial"/>
            <scheme val="minor"/>
          </rPr>
          <t>======
ID#AAAANVu-9RI
Stephen Stapleton    (2021-07-22 03:13:36)
no further action: https://www.fisherphillips.com/news-insights/pay-equity-matters-mind-the-gap/pennsylvania-may-soon-require-employers-to-disclose-pay-ranges-to-applicants-and-employees.html#:~:text=The%20Pennsylvania%20House%20of%20Representatives,of%20the%20pay%20equity%20discussion.</t>
        </r>
      </text>
    </comment>
    <comment ref="K42" authorId="0" shapeId="0" xr:uid="{00000000-0006-0000-0200-00002B000000}">
      <text>
        <r>
          <rPr>
            <sz val="10"/>
            <color rgb="FF000000"/>
            <rFont val="Arial"/>
            <scheme val="minor"/>
          </rPr>
          <t>======
ID#AAAAKTbEPc0
tc={0C8D24D3-4211-4111-940E-9E7298196D5C}    (2020-09-24 22:37:28)
[Threaded comment]
Your version of Excel allows you to read this threaded comment; however, any edits to it will get removed if the file is opened in a newer version of Excel. Learn more: https://go.microsoft.com/fwlink/?linkid=870924
Comment:
    Limited to state agencies</t>
        </r>
      </text>
    </comment>
    <comment ref="N43" authorId="0" shapeId="0" xr:uid="{00000000-0006-0000-0200-000014000000}">
      <text>
        <r>
          <rPr>
            <sz val="10"/>
            <color rgb="FF000000"/>
            <rFont val="Arial"/>
            <scheme val="minor"/>
          </rPr>
          <t>======
ID#AAAAMg4sN1M
Katy Henderson    (2021-06-10 20:46:50)
https://mujer.pr.gov/OPM/Leyes_Reglamentos/Leyes%20Y%20Reglamentos/Ley%20de%20la%20Carta%20de%20Derechos%20de%20la%20Mujer%20Trabajadora.pdf</t>
        </r>
      </text>
    </comment>
    <comment ref="O43" authorId="0" shapeId="0" xr:uid="{00000000-0006-0000-0200-000036000000}">
      <text>
        <r>
          <rPr>
            <sz val="10"/>
            <color rgb="FF000000"/>
            <rFont val="Arial"/>
            <scheme val="minor"/>
          </rPr>
          <t>======
ID#AAAAKTbEPcA
tc={A33BD72F-73DB-4F5A-9B9B-EBE561C844A9}    (2020-09-24 22:37:28)
[Threaded comment]
Your version of Excel allows you to read this threaded comment; however, any edits to it will get removed if the file is opened in a newer version of Excel. Learn more: https://go.microsoft.com/fwlink/?linkid=870924
Comment:
    Law suspends after COVID-19</t>
        </r>
      </text>
    </comment>
    <comment ref="X43" authorId="0" shapeId="0" xr:uid="{00000000-0006-0000-0200-000013000000}">
      <text>
        <r>
          <rPr>
            <sz val="10"/>
            <color rgb="FF000000"/>
            <rFont val="Arial"/>
            <scheme val="minor"/>
          </rPr>
          <t>======
ID#AAAAMg4sN4c
Katy Henderson    (2021-06-10 20:53:54)
https://www.lexjuris.com/LexLex/Leyes2016/lexl2016206.htm</t>
        </r>
      </text>
    </comment>
    <comment ref="K44" authorId="0" shapeId="0" xr:uid="{00000000-0006-0000-0200-000009000000}">
      <text>
        <r>
          <rPr>
            <sz val="10"/>
            <color rgb="FF000000"/>
            <rFont val="Arial"/>
            <scheme val="minor"/>
          </rPr>
          <t>======
ID#AAAANVu-9I0
Stephen Stapleton    (2021-07-22 03:01:35)
Will be effective Jan 1, 2022</t>
        </r>
      </text>
    </comment>
    <comment ref="F45" authorId="0" shapeId="0" xr:uid="{00000000-0006-0000-0200-000018000000}">
      <text>
        <r>
          <rPr>
            <sz val="10"/>
            <color rgb="FF000000"/>
            <rFont val="Arial"/>
            <scheme val="minor"/>
          </rPr>
          <t>======
ID#AAAAKTbEPfA
Stephen Stapleton    (2020-09-24 22:48:46)
As of 2020</t>
        </r>
      </text>
    </comment>
    <comment ref="V45" authorId="0" shapeId="0" xr:uid="{00000000-0006-0000-0200-00000C000000}">
      <text>
        <r>
          <rPr>
            <sz val="10"/>
            <color rgb="FF000000"/>
            <rFont val="Arial"/>
            <scheme val="minor"/>
          </rPr>
          <t>======
ID#AAAANe682WQ
Katy Henderson    (2021-07-19 15:43:04)
https://schac.sc.gov/employment-discrimination/prohibited-practices-discrimination-types/sexual-harassment</t>
        </r>
      </text>
    </comment>
    <comment ref="E47" authorId="0" shapeId="0" xr:uid="{00000000-0006-0000-0200-000019000000}">
      <text>
        <r>
          <rPr>
            <sz val="10"/>
            <color rgb="FF000000"/>
            <rFont val="Arial"/>
            <scheme val="minor"/>
          </rPr>
          <t>======
ID#AAAAKTbEPeI
Stephen Stapleton    (2020-09-24 22:39:44)
"Employers must provide reasonable accommodations for medical needs arising from pregnancy,
childbirth or related medical conditions, unless the employer can demonstrate that the
accommodation would impose an undue hardship on the business. Employers cannot require an
employee to take leave if another reasonable accommodation can be provided, and cannot take
adverse action against an employee for using a reasonable accommodation. The law applies to
all employers who have 15 or more employees."</t>
        </r>
      </text>
    </comment>
    <comment ref="E48" authorId="0" shapeId="0" xr:uid="{00000000-0006-0000-0200-000024000000}">
      <text>
        <r>
          <rPr>
            <sz val="10"/>
            <color rgb="FF000000"/>
            <rFont val="Arial"/>
            <scheme val="minor"/>
          </rPr>
          <t>======
ID#AAAAKTbEPdU
tc={8F009097-B77E-48FE-837B-6BD12EBFCAF7}    (2020-09-24 22:37:28)
[Threaded comment]
Your version of Excel allows you to read this threaded comment; however, any edits to it will get removed if the file is opened in a newer version of Excel. Learn more: https://go.microsoft.com/fwlink/?linkid=870924
Comment:
    Only municipal employers</t>
        </r>
      </text>
    </comment>
    <comment ref="E51" authorId="0" shapeId="0" xr:uid="{00000000-0006-0000-0200-00002A000000}">
      <text>
        <r>
          <rPr>
            <sz val="10"/>
            <color rgb="FF000000"/>
            <rFont val="Arial"/>
            <scheme val="minor"/>
          </rPr>
          <t>======
ID#AAAAKTbEPc4
tc={728B6108-4FE1-49FA-B511-97A1D0BF71F3}    (2020-09-24 22:37:28)
[Threaded comment]
Your version of Excel allows you to read this threaded comment; however, any edits to it will get removed if the file is opened in a newer version of Excel. Learn more: https://go.microsoft.com/fwlink/?linkid=870924
Comment:
    Effective July 1, 2020</t>
        </r>
      </text>
    </comment>
    <comment ref="J51" authorId="0" shapeId="0" xr:uid="{00000000-0006-0000-0200-000005000000}">
      <text>
        <r>
          <rPr>
            <sz val="10"/>
            <color rgb="FF000000"/>
            <rFont val="Arial"/>
            <scheme val="minor"/>
          </rPr>
          <t>======
ID#AAAANVu-9RQ
Stephen Stapleton    (2021-07-22 03:15:49)
https://www.jacksonlewis.com/publication/virginia-s-new-pay-transparency-law</t>
        </r>
      </text>
    </comment>
    <comment ref="K51" authorId="0" shapeId="0" xr:uid="{00000000-0006-0000-0200-00003A000000}">
      <text>
        <r>
          <rPr>
            <sz val="10"/>
            <color rgb="FF000000"/>
            <rFont val="Arial"/>
            <scheme val="minor"/>
          </rPr>
          <t>======
ID#AAAAKTbEPbs
tc={7A856712-FC21-403C-80C4-185968BD5FA2}    (2020-09-24 22:37:28)
[Threaded comment]
Your version of Excel allows you to read this threaded comment; however, any edits to it will get removed if the file is opened in a newer version of Excel. Learn more: https://go.microsoft.com/fwlink/?linkid=870924
Comment:
    Limited to state agencies</t>
        </r>
      </text>
    </comment>
    <comment ref="V51" authorId="0" shapeId="0" xr:uid="{00000000-0006-0000-0200-000012000000}">
      <text>
        <r>
          <rPr>
            <sz val="10"/>
            <color rgb="FF000000"/>
            <rFont val="Arial"/>
            <scheme val="minor"/>
          </rPr>
          <t>======
ID#AAAANS68UqQ
Katy Henderson    (2021-07-15 19:19:42)
https://law.lis.virginia.gov/vacodepopularnames/virginia-human-rights-act/</t>
        </r>
      </text>
    </comment>
    <comment ref="K52" authorId="0" shapeId="0" xr:uid="{00000000-0006-0000-0200-00001E000000}">
      <text>
        <r>
          <rPr>
            <sz val="10"/>
            <color rgb="FF000000"/>
            <rFont val="Arial"/>
            <scheme val="minor"/>
          </rPr>
          <t>======
ID#AAAAKTbEPd0
tc={3B218AB6-0F0E-4CFA-AD4D-5EC83C39C08E}    (2020-09-24 22:37:28)
[Threaded comment]
Your version of Excel allows you to read this threaded comment; however, any edits to it will get removed if the file is opened in a newer version of Excel. Learn more: https://go.microsoft.com/fwlink/?linkid=870924
Comment:
    Effective August 1, 2019</t>
        </r>
      </text>
    </comment>
    <comment ref="T52" authorId="0" shapeId="0" xr:uid="{00000000-0006-0000-0200-000034000000}">
      <text>
        <r>
          <rPr>
            <sz val="10"/>
            <color rgb="FF000000"/>
            <rFont val="Arial"/>
            <scheme val="minor"/>
          </rPr>
          <t>======
ID#AAAAKTbEPcM
tc={32B7C983-E651-44B9-BE2E-E8677347F539}    (2020-09-24 22:37:28)
[Threaded comment]
Your version of Excel allows you to read this threaded comment; however, any edits to it will get removed if the file is opened in a newer version of Excel. Learn more: https://go.microsoft.com/fwlink/?linkid=870924
Comment:
    Only in Seattle</t>
        </r>
      </text>
    </comment>
    <comment ref="V55" authorId="0" shapeId="0" xr:uid="{00000000-0006-0000-0200-00000B000000}">
      <text>
        <r>
          <rPr>
            <sz val="10"/>
            <color rgb="FF000000"/>
            <rFont val="Arial"/>
            <scheme val="minor"/>
          </rPr>
          <t>======
ID#AAAANe682XE
Katy Henderson    (2021-07-19 15:44:07)
https://www.blr.com/HR-Employment/Discrimination/Sexual-Harassment-in-Wyoming#:~:text=The%20Wyoming%20Fair%20Employment%20Practices,Sec.&amp;text=State%20law%20does%20not%20require,employer's%20policy%20is%20strongly%20recommended</t>
        </r>
      </text>
    </comment>
  </commentList>
  <extLst>
    <ext xmlns:r="http://schemas.openxmlformats.org/officeDocument/2006/relationships" uri="GoogleSheetsCustomDataVersion1">
      <go:sheetsCustomData xmlns:go="http://customooxmlschemas.google.com/" r:id="rId1" roundtripDataSignature="AMtx7mgF/9CmPqjMtM6fgyN3xB9rf6NPz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10" authorId="0" shapeId="0" xr:uid="{00000000-0006-0000-0300-000003000000}">
      <text>
        <r>
          <rPr>
            <sz val="10"/>
            <color rgb="FF000000"/>
            <rFont val="Arial"/>
            <scheme val="minor"/>
          </rPr>
          <t>======
ID#AAAANGrFQ80
Stephen Stapleton    (2021-07-16 19:04:30)
https://www.denverpost.com/2020/06/16/colorado-emplyees-union-collective-bargaining/</t>
        </r>
      </text>
    </comment>
    <comment ref="E44" authorId="0" shapeId="0" xr:uid="{00000000-0006-0000-0300-000002000000}">
      <text>
        <r>
          <rPr>
            <sz val="10"/>
            <color rgb="FF000000"/>
            <rFont val="Arial"/>
            <scheme val="minor"/>
          </rPr>
          <t>======
ID#AAAANV39AW8
Stephen Stapleton    (2021-07-22 13:30:13)
https://www.nytimes.com/1999/11/14/us/teachers-and-cafeteria-workers-in-puerto-rico-select-unions.html</t>
        </r>
      </text>
    </comment>
    <comment ref="F44" authorId="0" shapeId="0" xr:uid="{00000000-0006-0000-0300-000001000000}">
      <text>
        <r>
          <rPr>
            <sz val="10"/>
            <color rgb="FF000000"/>
            <rFont val="Arial"/>
            <scheme val="minor"/>
          </rPr>
          <t>======
ID#AAAANV39AXA
Stephen Stapleton    (2021-07-22 13:30:25)
https://www.nytimes.com/1999/11/14/us/teachers-and-cafeteria-workers-in-puerto-rico-select-unions.html</t>
        </r>
      </text>
    </comment>
    <comment ref="E52" authorId="0" shapeId="0" xr:uid="{00000000-0006-0000-0300-000005000000}">
      <text>
        <r>
          <rPr>
            <sz val="10"/>
            <color rgb="FF000000"/>
            <rFont val="Arial"/>
            <scheme val="minor"/>
          </rPr>
          <t>======
ID#AAAANGrFMYQ
Katy Henderson    (2021-07-16 18:07:39)
https://custom.statenet.com/public/resources.cgi?id=ID:bill:VA2020000S939&amp;ciq=ncsl&amp;client_md=a25a2558a99a344cf2586f45ee79429a&amp;mode=current_text
------
ID#AAAANGrFM6o
Stephen Stapleton    (2021-07-16 18:32:52)
good find - here is an interesting article related to what it means for teachers as of March 2021: https://labornotes.org/2021/03/virginia-public-sector-workers-are-organizing-make-their-new-bargaining-rights-reality</t>
        </r>
      </text>
    </comment>
    <comment ref="F52" authorId="0" shapeId="0" xr:uid="{00000000-0006-0000-0300-000004000000}">
      <text>
        <r>
          <rPr>
            <sz val="10"/>
            <color rgb="FF000000"/>
            <rFont val="Arial"/>
            <scheme val="minor"/>
          </rPr>
          <t>======
ID#AAAANGrFMZA
Katy Henderson    (2021-07-16 18:12:58)
https://custom.statenet.com/public/resources.cgi?id=ID:bill:VA2020000S939&amp;ciq=ncsl&amp;client_md=a25a2558a99a344cf2586f45ee79429a&amp;mode=current_text</t>
        </r>
      </text>
    </comment>
  </commentList>
  <extLst>
    <ext xmlns:r="http://schemas.openxmlformats.org/officeDocument/2006/relationships" uri="GoogleSheetsCustomDataVersion1">
      <go:sheetsCustomData xmlns:go="http://customooxmlschemas.google.com/" r:id="rId1" roundtripDataSignature="AMtx7mhJxoyPNlnQPU70vFY3jC7QoGXvEw=="/>
    </ext>
  </extLst>
</comments>
</file>

<file path=xl/sharedStrings.xml><?xml version="1.0" encoding="utf-8"?>
<sst xmlns="http://schemas.openxmlformats.org/spreadsheetml/2006/main" count="519" uniqueCount="158">
  <si>
    <t>State</t>
  </si>
  <si>
    <t>Abbrev.</t>
  </si>
  <si>
    <t>Overal Index Score</t>
  </si>
  <si>
    <t>Overall Index Ranking</t>
  </si>
  <si>
    <t>Wage Dimension Score</t>
  </si>
  <si>
    <t>Worker Protection Dimension Score</t>
  </si>
  <si>
    <t>Right to Organize Dimension Score</t>
  </si>
  <si>
    <t>Alabama</t>
  </si>
  <si>
    <t>AL</t>
  </si>
  <si>
    <t>Alaska</t>
  </si>
  <si>
    <t>AK</t>
  </si>
  <si>
    <t>Arizona</t>
  </si>
  <si>
    <t>AZ</t>
  </si>
  <si>
    <t>Arkansas</t>
  </si>
  <si>
    <t>AR</t>
  </si>
  <si>
    <t>California</t>
  </si>
  <si>
    <t>CA</t>
  </si>
  <si>
    <t>Colorado</t>
  </si>
  <si>
    <t>CO</t>
  </si>
  <si>
    <t>Connecticut</t>
  </si>
  <si>
    <t>CT</t>
  </si>
  <si>
    <t>Delaware</t>
  </si>
  <si>
    <t>DE</t>
  </si>
  <si>
    <t>District of Columbia</t>
  </si>
  <si>
    <t>DC</t>
  </si>
  <si>
    <t>Florida</t>
  </si>
  <si>
    <t>FL</t>
  </si>
  <si>
    <t>Georgia</t>
  </si>
  <si>
    <t>GA</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</si>
  <si>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</si>
  <si>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</si>
  <si>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</si>
  <si>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</si>
  <si>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</si>
  <si>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</si>
  <si>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</si>
  <si>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</si>
  <si>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</si>
  <si>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</si>
  <si>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</si>
  <si>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</si>
  <si>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</si>
  <si>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</si>
  <si>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</si>
  <si>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</si>
  <si>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</si>
  <si>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</si>
  <si>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</si>
  <si>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</si>
  <si>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</si>
  <si>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</si>
  <si>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</si>
  <si>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</si>
  <si>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</si>
  <si>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</si>
  <si>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</si>
  <si>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</si>
  <si>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</si>
  <si>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</si>
  <si>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</si>
  <si>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</si>
  <si>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</si>
  <si>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</si>
  <si>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</si>
  <si>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</si>
  <si>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</si>
  <si>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</si>
  <si>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</si>
  <si>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</si>
  <si>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</si>
  <si>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</si>
  <si>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</si>
  <si>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</si>
  <si>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</si>
  <si>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</si>
  <si>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</si>
  <si>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</si>
  <si>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</si>
  <si>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</si>
  <si>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</si>
  <si>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</si>
  <si>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</si>
  <si>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OR</t>
  </si>
  <si>
    <t>Pennsylvania</t>
  </si>
  <si>
    <t>PA</t>
  </si>
  <si>
    <t>Puerto Rico</t>
  </si>
  <si>
    <t>PR</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</si>
  <si>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</si>
  <si>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</si>
  <si>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</si>
  <si>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</si>
  <si>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</si>
  <si>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</si>
  <si>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</si>
  <si>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</si>
  <si>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</si>
  <si>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</si>
  <si>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</si>
  <si>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</si>
  <si>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</si>
  <si>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</si>
  <si>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</si>
  <si>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</si>
  <si>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</si>
  <si>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</si>
  <si>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</si>
  <si>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</si>
  <si>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</si>
  <si>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</si>
  <si>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</si>
  <si>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</si>
  <si>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Maximum Score</t>
  </si>
  <si>
    <t>-</t>
  </si>
  <si>
    <t>Minimum Score</t>
  </si>
  <si>
    <t>Average Score</t>
  </si>
  <si>
    <t>Wage Dimension Ranking</t>
  </si>
  <si>
    <t>1. Ratio of Tipped Minimum Wage to Cost of Living</t>
  </si>
  <si>
    <t>Minimum Tipped Cash Wage 2022</t>
  </si>
  <si>
    <t>MIT Living Wage 2022</t>
  </si>
  <si>
    <t>Tip Wage Ratio</t>
  </si>
  <si>
    <t>Tip Wage Ratio Indicator Score</t>
  </si>
  <si>
    <t>SOURCE</t>
  </si>
  <si>
    <t>Maximum Indicator Performance</t>
  </si>
  <si>
    <t>Minimum Indicator Performance</t>
  </si>
  <si>
    <t>Worker Protection Dimension Ranking</t>
  </si>
  <si>
    <t>1. Pregnancy Accommodation</t>
  </si>
  <si>
    <t>2. Equal Pay Indicator</t>
  </si>
  <si>
    <t>3. Paid Leave Indicator</t>
  </si>
  <si>
    <t>4. Scheduling</t>
  </si>
  <si>
    <t>5. Sexual Harassment</t>
  </si>
  <si>
    <t>6. Domestic Worker Rights and Protections</t>
  </si>
  <si>
    <t>2.1. Private Sector Pregnant Worker Accommodation (1=Yes)</t>
  </si>
  <si>
    <t>2.2 Private Sector Right to Pump (1=Yes)</t>
  </si>
  <si>
    <t>Pregnancy Discrim. Score</t>
  </si>
  <si>
    <t>2.1. Basic Equal Pay (1=Yes)</t>
  </si>
  <si>
    <t>2.2. No Pay Secrecy (1=Yes)</t>
  </si>
  <si>
    <t>2.3. No Private Sector Salary History (1=Yes)</t>
  </si>
  <si>
    <t>Equal Pay Indicator Score</t>
  </si>
  <si>
    <t>3.1. Family Leave in Place (1=Yes)</t>
  </si>
  <si>
    <t>3.2. Sick Leave in Place (1=Yes)</t>
  </si>
  <si>
    <t>Paid Leave Indicator Score</t>
  </si>
  <si>
    <t>4.1. Flexible Scheduling</t>
  </si>
  <si>
    <t>4.2. Reporting Pay</t>
  </si>
  <si>
    <t>4.3. Split Shift Pay</t>
  </si>
  <si>
    <t>4.4. Advanced Shift Notice</t>
  </si>
  <si>
    <t>Scheduling Indicator Score</t>
  </si>
  <si>
    <t>Sexual Harassment in the Law</t>
  </si>
  <si>
    <t>Sexual Harassment Indicator Score</t>
  </si>
  <si>
    <t>States with Domestic Worker Protections (1 = Yes)</t>
  </si>
  <si>
    <t>States with Domestic Worker Protections Indicator Score</t>
  </si>
  <si>
    <t xml:space="preserve">SOURCE </t>
  </si>
  <si>
    <t>EXTERNAL</t>
  </si>
  <si>
    <t>ANOTHER</t>
  </si>
  <si>
    <t>Right to Organize Dimension Ranking</t>
  </si>
  <si>
    <t>1. Right to Organize for Teachers Indicator</t>
  </si>
  <si>
    <t>1.1 Collective Bargaining</t>
  </si>
  <si>
    <t>1.2 Wage Negotiation</t>
  </si>
  <si>
    <t>Right to Organize for Teachers Indicator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</si>
</sst>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0"/>
    <numFmt numFmtId="166" formatCode="0.0"/>
  </numFmts>
  <fonts count="25" x14ac:knownFonts="1">
    <font>
      <sz val="10"/>
      <color rgb="FF000000"/>
      <name val="Arial"/>
      <scheme val="minor"/>
    </font>
    <font>
      <b/>
      <sz val="12"/>
      <color rgb="FF000000"/>
      <name val="Garamond"/>
    </font>
    <font>
      <sz val="12"/>
      <color rgb="FF000000"/>
      <name val="Garamond"/>
    </font>
    <font>
      <sz val="12"/>
      <color theme="1"/>
      <name val="Garamond"/>
    </font>
    <font>
      <sz val="12"/>
      <color rgb="FF000000"/>
      <name val="Arial"/>
    </font>
    <font>
      <b/>
      <sz val="12"/>
      <color rgb="FF000000"/>
      <name val="EB Garamond"/>
    </font>
    <font>
      <sz val="12"/>
      <color rgb="FF000000"/>
      <name val="EB Garamond"/>
    </font>
    <font>
      <b/>
      <sz val="12"/>
      <color theme="1"/>
      <name val="Garamond"/>
    </font>
    <font>
      <sz val="10"/>
      <name val="Arial"/>
    </font>
    <font>
      <sz val="10"/>
      <color rgb="FF000000"/>
      <name val="Garamond"/>
    </font>
    <font>
      <u/>
      <sz val="10"/>
      <color theme="10"/>
      <name val="Arial"/>
    </font>
    <font>
      <sz val="10"/>
      <color theme="1"/>
      <name val="Garamond"/>
    </font>
    <font>
      <u/>
      <sz val="10"/>
      <color rgb="FF1155CC"/>
      <name val="Arial"/>
    </font>
    <font>
      <u/>
      <sz val="10"/>
      <color rgb="FF1155CC"/>
      <name val="Arial"/>
    </font>
    <font>
      <u/>
      <sz val="12"/>
      <color rgb="FF1155CC"/>
      <name val="Garamond"/>
    </font>
    <font>
      <u/>
      <sz val="12"/>
      <color rgb="FF1155CC"/>
      <name val="Garamond"/>
    </font>
    <font>
      <u/>
      <sz val="10"/>
      <color rgb="FF0563C1"/>
      <name val="Arial"/>
    </font>
    <font>
      <u/>
      <sz val="10"/>
      <color rgb="FF1155CC"/>
      <name val="Arial"/>
    </font>
    <font>
      <u/>
      <sz val="10"/>
      <color rgb="FF1155CC"/>
      <name val="Arial"/>
    </font>
    <font>
      <u/>
      <sz val="10"/>
      <color rgb="FF0563C1"/>
      <name val="Arial"/>
    </font>
    <font>
      <u/>
      <sz val="12"/>
      <color rgb="FF1155CC"/>
      <name val="Garamond"/>
    </font>
    <font>
      <sz val="14"/>
      <color rgb="FF000000"/>
      <name val="Garamond"/>
    </font>
    <font>
      <u/>
      <sz val="12"/>
      <color rgb="FF1155CC"/>
      <name val="Garamond"/>
    </font>
    <font>
      <sz val="12"/>
      <color rgb="FFFF0000"/>
      <name val="Garamond"/>
    </font>
    <font>
      <b/>
      <sz val="12"/>
      <color rgb="FFFF0000"/>
      <name val="Garamond"/>
    </font>
  </fonts>
  <fills count="6">
    <fill>
      <patternFill patternType="none"/>
    </fill>
    <fill>
      <patternFill patternType="gray125"/>
    </fill>
    <fill>
      <patternFill patternType="solid">
        <fgColor rgb="FFD0CECE"/>
        <bgColor rgb="FFD0CECE"/>
      </patternFill>
    </fill>
    <fill>
      <patternFill patternType="solid">
        <fgColor rgb="FFCCCCCC"/>
        <bgColor rgb="FFCCCCCC"/>
      </patternFill>
    </fill>
    <fill>
      <patternFill patternType="solid">
        <fgColor rgb="FFFFFFFF"/>
        <bgColor rgb="FFFFFFFF"/>
      </patternFill>
    </fill>
    <fill>
      <patternFill patternType="solid">
        <fgColor theme="0"/>
        <bgColor theme="0"/>
      </patternFill>
    </fill>
  </fills>
  <borders count="92">
    <border>
      <left/>
      <right/>
      <top/>
      <bottom/>
      <diagonal/>
    </border>
    <border>
      <left style="medium">
        <color rgb="FF000000"/>
      </left>
      <right style="thin">
        <color theme="1"/>
      </right>
      <top style="medium">
        <color rgb="FF000000"/>
      </top>
      <bottom style="medium">
        <color rgb="FF000000"/>
      </bottom>
      <diagonal/>
    </border>
    <border>
      <left style="thin">
        <color theme="1"/>
      </left>
      <right style="thin">
        <color theme="1"/>
      </right>
      <top style="medium">
        <color rgb="FF000000"/>
      </top>
      <bottom style="medium">
        <color rgb="FF000000"/>
      </bottom>
      <diagonal/>
    </border>
    <border>
      <left/>
      <right style="thin">
        <color theme="1"/>
      </right>
      <top style="medium">
        <color rgb="FF000000"/>
      </top>
      <bottom style="medium">
        <color rgb="FF000000"/>
      </bottom>
      <diagonal/>
    </border>
    <border>
      <left style="thin">
        <color theme="1"/>
      </left>
      <right style="medium">
        <color rgb="FF000000"/>
      </right>
      <top style="medium">
        <color rgb="FF000000"/>
      </top>
      <bottom style="medium">
        <color rgb="FF000000"/>
      </bottom>
      <diagonal/>
    </border>
    <border>
      <left style="medium">
        <color rgb="FF000000"/>
      </left>
      <right style="thin">
        <color theme="1"/>
      </right>
      <top/>
      <bottom/>
      <diagonal/>
    </border>
    <border>
      <left style="thin">
        <color theme="1"/>
      </left>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theme="1"/>
      </right>
      <top/>
      <bottom style="medium">
        <color rgb="FF000000"/>
      </bottom>
      <diagonal/>
    </border>
    <border>
      <left style="thin">
        <color theme="1"/>
      </left>
      <right/>
      <top/>
      <bottom style="medium">
        <color rgb="FF000000"/>
      </bottom>
      <diagonal/>
    </border>
    <border>
      <left style="thin">
        <color rgb="FF000000"/>
      </left>
      <right style="thin">
        <color rgb="FF000000"/>
      </right>
      <top/>
      <bottom style="medium">
        <color rgb="FF000000"/>
      </bottom>
      <diagonal/>
    </border>
    <border>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diagonal/>
    </border>
    <border>
      <left style="thin">
        <color theme="1"/>
      </left>
      <right style="thin">
        <color theme="1"/>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style="thin">
        <color theme="1"/>
      </left>
      <right style="medium">
        <color rgb="FF000000"/>
      </right>
      <top style="medium">
        <color rgb="FF000000"/>
      </top>
      <bottom/>
      <diagonal/>
    </border>
    <border>
      <left style="medium">
        <color rgb="FF000000"/>
      </left>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rgb="FF000000"/>
      </left>
      <right style="thin">
        <color rgb="FF000000"/>
      </right>
      <top style="thin">
        <color theme="1"/>
      </top>
      <bottom style="thin">
        <color theme="1"/>
      </bottom>
      <diagonal/>
    </border>
    <border>
      <left style="thin">
        <color theme="1"/>
      </left>
      <right style="medium">
        <color rgb="FF000000"/>
      </right>
      <top style="thin">
        <color theme="1"/>
      </top>
      <bottom style="thin">
        <color theme="1"/>
      </bottom>
      <diagonal/>
    </border>
    <border>
      <left style="medium">
        <color rgb="FF000000"/>
      </left>
      <right/>
      <top/>
      <bottom style="medium">
        <color rgb="FF000000"/>
      </bottom>
      <diagonal/>
    </border>
    <border>
      <left style="thin">
        <color theme="1"/>
      </left>
      <right style="thin">
        <color theme="1"/>
      </right>
      <top/>
      <bottom style="medium">
        <color rgb="FF000000"/>
      </bottom>
      <diagonal/>
    </border>
    <border>
      <left style="thin">
        <color theme="1"/>
      </left>
      <right style="medium">
        <color rgb="FF000000"/>
      </right>
      <top/>
      <bottom style="medium">
        <color rgb="FF000000"/>
      </bottom>
      <diagonal/>
    </border>
    <border>
      <left style="thin">
        <color theme="1"/>
      </left>
      <right style="thin">
        <color theme="1"/>
      </right>
      <top style="thin">
        <color theme="1"/>
      </top>
      <bottom/>
      <diagonal/>
    </border>
    <border>
      <left style="thin">
        <color theme="1"/>
      </left>
      <right style="medium">
        <color rgb="FF000000"/>
      </right>
      <top style="thin">
        <color theme="1"/>
      </top>
      <bottom/>
      <diagonal/>
    </border>
    <border>
      <left style="medium">
        <color rgb="FF000000"/>
      </left>
      <right/>
      <top/>
      <bottom style="thin">
        <color theme="1"/>
      </bottom>
      <diagonal/>
    </border>
    <border>
      <left/>
      <right/>
      <top/>
      <bottom style="thin">
        <color theme="1"/>
      </bottom>
      <diagonal/>
    </border>
    <border>
      <left/>
      <right style="medium">
        <color rgb="FF000000"/>
      </right>
      <top/>
      <bottom style="thin">
        <color theme="1"/>
      </bottom>
      <diagonal/>
    </border>
    <border>
      <left/>
      <right style="thin">
        <color theme="1"/>
      </right>
      <top style="thin">
        <color theme="1"/>
      </top>
      <bottom style="medium">
        <color rgb="FF000000"/>
      </bottom>
      <diagonal/>
    </border>
    <border>
      <left/>
      <right style="thin">
        <color theme="1"/>
      </right>
      <top style="thin">
        <color theme="1"/>
      </top>
      <bottom style="medium">
        <color rgb="FF000000"/>
      </bottom>
      <diagonal/>
    </border>
    <border>
      <left/>
      <right style="medium">
        <color rgb="FF000000"/>
      </right>
      <top style="thin">
        <color theme="1"/>
      </top>
      <bottom style="medium">
        <color rgb="FF000000"/>
      </bottom>
      <diagonal/>
    </border>
    <border>
      <left style="thin">
        <color theme="1"/>
      </left>
      <right style="thin">
        <color theme="1"/>
      </right>
      <top/>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medium">
        <color rgb="FF000000"/>
      </left>
      <right style="thin">
        <color rgb="FF000000"/>
      </right>
      <top/>
      <bottom/>
      <diagonal/>
    </border>
    <border>
      <left/>
      <right style="thin">
        <color rgb="FF000000"/>
      </right>
      <top/>
      <bottom/>
      <diagonal/>
    </border>
    <border>
      <left style="thin">
        <color theme="1"/>
      </left>
      <right style="thin">
        <color theme="1"/>
      </right>
      <top/>
      <bottom style="thin">
        <color theme="1"/>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medium">
        <color rgb="FF000000"/>
      </left>
      <right style="thin">
        <color theme="1"/>
      </right>
      <top style="medium">
        <color rgb="FF000000"/>
      </top>
      <bottom style="thin">
        <color theme="1"/>
      </bottom>
      <diagonal/>
    </border>
    <border>
      <left style="thin">
        <color theme="1"/>
      </left>
      <right style="thin">
        <color theme="1"/>
      </right>
      <top style="medium">
        <color rgb="FF000000"/>
      </top>
      <bottom style="thin">
        <color theme="1"/>
      </bottom>
      <diagonal/>
    </border>
    <border>
      <left style="thin">
        <color theme="1"/>
      </left>
      <right/>
      <top/>
      <bottom style="thin">
        <color theme="1"/>
      </bottom>
      <diagonal/>
    </border>
    <border>
      <left style="thin">
        <color theme="1"/>
      </left>
      <right/>
      <top style="medium">
        <color rgb="FF000000"/>
      </top>
      <bottom style="thin">
        <color theme="1"/>
      </bottom>
      <diagonal/>
    </border>
    <border>
      <left/>
      <right style="thin">
        <color theme="1"/>
      </right>
      <top style="medium">
        <color rgb="FF000000"/>
      </top>
      <bottom style="thin">
        <color theme="1"/>
      </bottom>
      <diagonal/>
    </border>
    <border>
      <left style="thin">
        <color theme="1"/>
      </left>
      <right style="medium">
        <color rgb="FF000000"/>
      </right>
      <top style="medium">
        <color rgb="FF000000"/>
      </top>
      <bottom style="thin">
        <color theme="1"/>
      </bottom>
      <diagonal/>
    </border>
    <border>
      <left style="medium">
        <color rgb="FF000000"/>
      </left>
      <right style="thin">
        <color theme="1"/>
      </right>
      <top style="thin">
        <color theme="1"/>
      </top>
      <bottom style="medium">
        <color rgb="FF000000"/>
      </bottom>
      <diagonal/>
    </border>
    <border>
      <left style="thin">
        <color theme="1"/>
      </left>
      <right style="thin">
        <color theme="1"/>
      </right>
      <top style="thin">
        <color theme="1"/>
      </top>
      <bottom style="medium">
        <color rgb="FF000000"/>
      </bottom>
      <diagonal/>
    </border>
    <border>
      <left style="thin">
        <color theme="1"/>
      </left>
      <right/>
      <top style="thin">
        <color theme="1"/>
      </top>
      <bottom style="medium">
        <color rgb="FF000000"/>
      </bottom>
      <diagonal/>
    </border>
    <border>
      <left style="thin">
        <color theme="1"/>
      </left>
      <right style="medium">
        <color rgb="FF000000"/>
      </right>
      <top style="thin">
        <color theme="1"/>
      </top>
      <bottom style="medium">
        <color rgb="FF000000"/>
      </bottom>
      <diagonal/>
    </border>
    <border>
      <left style="medium">
        <color rgb="FF000000"/>
      </left>
      <right style="thin">
        <color theme="1"/>
      </right>
      <top style="medium">
        <color rgb="FF000000"/>
      </top>
      <bottom/>
      <diagonal/>
    </border>
    <border>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theme="1"/>
      </bottom>
      <diagonal/>
    </border>
    <border>
      <left/>
      <right/>
      <top style="medium">
        <color rgb="FF000000"/>
      </top>
      <bottom style="thin">
        <color theme="1"/>
      </bottom>
      <diagonal/>
    </border>
    <border>
      <left/>
      <right style="medium">
        <color rgb="FF000000"/>
      </right>
      <top style="medium">
        <color rgb="FF000000"/>
      </top>
      <bottom style="thin">
        <color theme="1"/>
      </bottom>
      <diagonal/>
    </border>
    <border>
      <left/>
      <right style="medium">
        <color rgb="FF000000"/>
      </right>
      <top/>
      <bottom/>
      <diagonal/>
    </border>
    <border>
      <left/>
      <right/>
      <top/>
      <bottom/>
      <diagonal/>
    </border>
    <border>
      <left/>
      <right/>
      <top/>
      <bottom/>
      <diagonal/>
    </border>
    <border>
      <left/>
      <right/>
      <top/>
      <bottom/>
      <diagonal/>
    </border>
    <border>
      <left style="medium">
        <color rgb="FF000000"/>
      </left>
      <right style="thin">
        <color theme="1"/>
      </right>
      <top style="thin">
        <color theme="1"/>
      </top>
      <bottom/>
      <diagonal/>
    </border>
    <border>
      <left style="thin">
        <color theme="1"/>
      </left>
      <right style="thin">
        <color rgb="FF000000"/>
      </right>
      <top style="thin">
        <color theme="1"/>
      </top>
      <bottom/>
      <diagonal/>
    </border>
    <border>
      <left/>
      <right style="thin">
        <color theme="1"/>
      </right>
      <top style="thin">
        <color theme="1"/>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right/>
      <top/>
      <bottom style="medium">
        <color rgb="FF000000"/>
      </bottom>
      <diagonal/>
    </border>
    <border>
      <left style="thin">
        <color theme="1"/>
      </left>
      <right style="thin">
        <color rgb="FF000000"/>
      </right>
      <top/>
      <bottom style="medium">
        <color rgb="FF000000"/>
      </bottom>
      <diagonal/>
    </border>
    <border>
      <left/>
      <right style="thin">
        <color theme="1"/>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bottom/>
      <diagonal/>
    </border>
    <border>
      <left style="thin">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FFFFFF"/>
      </left>
      <right style="medium">
        <color rgb="FFFFFFFF"/>
      </right>
      <top style="medium">
        <color rgb="FF000000"/>
      </top>
      <bottom style="medium">
        <color rgb="FFFFFFFF"/>
      </bottom>
      <diagonal/>
    </border>
    <border>
      <left style="medium">
        <color rgb="FFFFFFFF"/>
      </left>
      <right style="medium">
        <color rgb="FFFFFFFF"/>
      </right>
      <top style="medium">
        <color rgb="FFFFFFFF"/>
      </top>
      <bottom style="medium">
        <color rgb="FF000000"/>
      </bottom>
      <diagonal/>
    </border>
    <border>
      <left style="thin">
        <color theme="1"/>
      </left>
      <right style="medium">
        <color rgb="FF000000"/>
      </right>
      <top/>
      <bottom/>
      <diagonal/>
    </border>
    <border>
      <left style="thin">
        <color rgb="FF000000"/>
      </left>
      <right style="thin">
        <color theme="1"/>
      </right>
      <top style="thin">
        <color theme="1"/>
      </top>
      <bottom/>
      <diagonal/>
    </border>
    <border>
      <left/>
      <right style="thin">
        <color rgb="FF000000"/>
      </right>
      <top style="thin">
        <color theme="1"/>
      </top>
      <bottom/>
      <diagonal/>
    </border>
    <border>
      <left style="thin">
        <color rgb="FF000000"/>
      </left>
      <right style="medium">
        <color rgb="FF000000"/>
      </right>
      <top style="thin">
        <color theme="1"/>
      </top>
      <bottom/>
      <diagonal/>
    </border>
    <border>
      <left style="thin">
        <color rgb="FF000000"/>
      </left>
      <right style="thin">
        <color theme="1"/>
      </right>
      <top/>
      <bottom/>
      <diagonal/>
    </border>
    <border>
      <left/>
      <right style="thin">
        <color rgb="FF000000"/>
      </right>
      <top/>
      <bottom/>
      <diagonal/>
    </border>
    <border>
      <left/>
      <right style="thin">
        <color rgb="FF000000"/>
      </right>
      <top/>
      <bottom style="medium">
        <color rgb="FF000000"/>
      </bottom>
      <diagonal/>
    </border>
    <border>
      <left/>
      <right/>
      <top/>
      <bottom/>
      <diagonal/>
    </border>
  </borders>
  <cellStyleXfs count="1">
    <xf numFmtId="0" fontId="0" fillId="0" borderId="0"/>
  </cellStyleXfs>
  <cellXfs count="257">
    <xf numFmtId="0" fontId="0" fillId="0" borderId="0" xfId="0" applyFont="1" applyAlignment="1"/>
    <xf numFmtId="0" fontId="1" fillId="2" borderId="1" xfId="0" applyFont="1" applyFill="1" applyBorder="1" applyAlignment="1">
      <alignment horizontal="righ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1" fillId="0" borderId="5" xfId="0" applyFont="1" applyBorder="1" applyAlignment="1">
      <alignment horizontal="right"/>
    </xf>
    <xf numFmtId="0" fontId="2" fillId="0" borderId="6" xfId="0" applyFont="1" applyBorder="1" applyAlignment="1">
      <alignment horizontal="center" vertical="center"/>
    </xf>
    <xf numFmtId="2" fontId="2" fillId="0" borderId="7" xfId="0" applyNumberFormat="1" applyFont="1" applyBorder="1" applyAlignment="1">
      <alignment horizontal="center"/>
    </xf>
    <xf numFmtId="1" fontId="2" fillId="0" borderId="0" xfId="0" applyNumberFormat="1" applyFont="1" applyAlignment="1">
      <alignment horizontal="center"/>
    </xf>
    <xf numFmtId="2" fontId="3" fillId="0" borderId="7" xfId="0" applyNumberFormat="1" applyFont="1" applyBorder="1" applyAlignment="1">
      <alignment horizontal="center"/>
    </xf>
    <xf numFmtId="2" fontId="3" fillId="0" borderId="0" xfId="0" applyNumberFormat="1" applyFont="1" applyAlignment="1">
      <alignment horizontal="center"/>
    </xf>
    <xf numFmtId="2" fontId="2" fillId="0" borderId="8" xfId="0" applyNumberFormat="1" applyFont="1" applyBorder="1" applyAlignment="1">
      <alignment horizontal="center"/>
    </xf>
    <xf numFmtId="0" fontId="2" fillId="0" borderId="0" xfId="0" applyFont="1"/>
    <xf numFmtId="0" fontId="3" fillId="0" borderId="0" xfId="0" applyFont="1"/>
    <xf numFmtId="0" fontId="4" fillId="0" borderId="0" xfId="0" applyFont="1"/>
    <xf numFmtId="0" fontId="3" fillId="0" borderId="6" xfId="0" applyFont="1" applyBorder="1" applyAlignment="1">
      <alignment horizontal="center" vertical="center"/>
    </xf>
    <xf numFmtId="0" fontId="1" fillId="0" borderId="9" xfId="0" applyFont="1" applyBorder="1" applyAlignment="1">
      <alignment horizontal="right"/>
    </xf>
    <xf numFmtId="0" fontId="3" fillId="0" borderId="10" xfId="0" applyFont="1" applyBorder="1" applyAlignment="1">
      <alignment horizontal="center" vertical="center"/>
    </xf>
    <xf numFmtId="2" fontId="2" fillId="0" borderId="11" xfId="0" applyNumberFormat="1" applyFont="1" applyBorder="1" applyAlignment="1">
      <alignment horizontal="center"/>
    </xf>
    <xf numFmtId="1" fontId="2" fillId="0" borderId="12" xfId="0" applyNumberFormat="1" applyFont="1" applyBorder="1" applyAlignment="1">
      <alignment horizontal="center"/>
    </xf>
    <xf numFmtId="2" fontId="3" fillId="0" borderId="11" xfId="0" applyNumberFormat="1" applyFont="1" applyBorder="1" applyAlignment="1">
      <alignment horizontal="center"/>
    </xf>
    <xf numFmtId="2" fontId="3" fillId="0" borderId="12" xfId="0" applyNumberFormat="1" applyFont="1" applyBorder="1" applyAlignment="1">
      <alignment horizontal="center"/>
    </xf>
    <xf numFmtId="2" fontId="2" fillId="0" borderId="13" xfId="0" applyNumberFormat="1" applyFont="1" applyBorder="1" applyAlignment="1">
      <alignment horizontal="center"/>
    </xf>
    <xf numFmtId="0" fontId="5" fillId="0" borderId="0" xfId="0" applyFont="1" applyAlignment="1">
      <alignment horizontal="right"/>
    </xf>
    <xf numFmtId="0" fontId="6" fillId="0" borderId="0" xfId="0" applyFont="1" applyAlignment="1">
      <alignment horizontal="center"/>
    </xf>
    <xf numFmtId="0" fontId="5" fillId="0" borderId="14" xfId="0" applyFont="1" applyBorder="1" applyAlignment="1">
      <alignment horizontal="right"/>
    </xf>
    <xf numFmtId="0" fontId="5" fillId="0" borderId="15" xfId="0" applyFont="1" applyBorder="1" applyAlignment="1">
      <alignment horizontal="right"/>
    </xf>
    <xf numFmtId="2" fontId="6" fillId="0" borderId="16" xfId="0" applyNumberFormat="1" applyFont="1" applyBorder="1" applyAlignment="1">
      <alignment horizontal="center"/>
    </xf>
    <xf numFmtId="2" fontId="6" fillId="0" borderId="17" xfId="0" applyNumberFormat="1" applyFont="1" applyBorder="1" applyAlignment="1">
      <alignment horizontal="center"/>
    </xf>
    <xf numFmtId="2" fontId="6" fillId="0" borderId="15" xfId="0" applyNumberFormat="1" applyFont="1" applyBorder="1" applyAlignment="1">
      <alignment horizontal="center"/>
    </xf>
    <xf numFmtId="2" fontId="6" fillId="0" borderId="18" xfId="0" applyNumberFormat="1" applyFont="1" applyBorder="1" applyAlignment="1">
      <alignment horizontal="center"/>
    </xf>
    <xf numFmtId="0" fontId="5" fillId="0" borderId="19" xfId="0" applyFont="1" applyBorder="1" applyAlignment="1">
      <alignment horizontal="right"/>
    </xf>
    <xf numFmtId="0" fontId="5" fillId="0" borderId="20" xfId="0" applyFont="1" applyBorder="1" applyAlignment="1">
      <alignment horizontal="right"/>
    </xf>
    <xf numFmtId="2" fontId="6" fillId="0" borderId="21" xfId="0" applyNumberFormat="1" applyFont="1" applyBorder="1" applyAlignment="1">
      <alignment horizontal="center"/>
    </xf>
    <xf numFmtId="2" fontId="6" fillId="0" borderId="22" xfId="0" applyNumberFormat="1" applyFont="1" applyBorder="1" applyAlignment="1">
      <alignment horizontal="center"/>
    </xf>
    <xf numFmtId="2" fontId="6" fillId="0" borderId="20" xfId="0" applyNumberFormat="1" applyFont="1" applyBorder="1" applyAlignment="1">
      <alignment horizontal="center"/>
    </xf>
    <xf numFmtId="2" fontId="6" fillId="0" borderId="23" xfId="0" applyNumberFormat="1" applyFont="1" applyBorder="1" applyAlignment="1">
      <alignment horizontal="center"/>
    </xf>
    <xf numFmtId="0" fontId="5" fillId="0" borderId="24" xfId="0" applyFont="1" applyBorder="1" applyAlignment="1">
      <alignment horizontal="right"/>
    </xf>
    <xf numFmtId="0" fontId="5" fillId="0" borderId="25" xfId="0" applyFont="1" applyBorder="1" applyAlignment="1">
      <alignment horizontal="right"/>
    </xf>
    <xf numFmtId="2" fontId="6" fillId="0" borderId="12" xfId="0" applyNumberFormat="1" applyFont="1" applyBorder="1" applyAlignment="1">
      <alignment horizontal="center"/>
    </xf>
    <xf numFmtId="2" fontId="6" fillId="0" borderId="11" xfId="0" applyNumberFormat="1" applyFont="1" applyBorder="1" applyAlignment="1">
      <alignment horizontal="center"/>
    </xf>
    <xf numFmtId="2" fontId="6" fillId="0" borderId="25" xfId="0" applyNumberFormat="1" applyFont="1" applyBorder="1" applyAlignment="1">
      <alignment horizontal="center"/>
    </xf>
    <xf numFmtId="2" fontId="6" fillId="0" borderId="26" xfId="0" applyNumberFormat="1" applyFont="1" applyBorder="1" applyAlignment="1">
      <alignment horizontal="center"/>
    </xf>
    <xf numFmtId="0" fontId="1" fillId="0" borderId="0" xfId="0" applyFont="1" applyAlignment="1">
      <alignment horizontal="right"/>
    </xf>
    <xf numFmtId="0" fontId="2" fillId="0" borderId="0" xfId="0" applyFont="1" applyAlignment="1">
      <alignment horizontal="center"/>
    </xf>
    <xf numFmtId="0" fontId="9" fillId="0" borderId="0" xfId="0" applyFont="1" applyAlignment="1">
      <alignment horizontal="center" vertical="center"/>
    </xf>
    <xf numFmtId="164" fontId="1" fillId="3" borderId="32" xfId="0" applyNumberFormat="1" applyFont="1" applyFill="1" applyBorder="1" applyAlignment="1">
      <alignment horizontal="center" vertical="center" wrapText="1"/>
    </xf>
    <xf numFmtId="164" fontId="1" fillId="3" borderId="33" xfId="0" applyNumberFormat="1" applyFont="1" applyFill="1" applyBorder="1" applyAlignment="1">
      <alignment horizontal="center" vertical="center" wrapText="1"/>
    </xf>
    <xf numFmtId="164" fontId="1" fillId="3" borderId="34" xfId="0" applyNumberFormat="1" applyFont="1" applyFill="1" applyBorder="1" applyAlignment="1">
      <alignment horizontal="center" vertical="center" wrapText="1"/>
    </xf>
    <xf numFmtId="0" fontId="7" fillId="0" borderId="35" xfId="0" applyFont="1" applyBorder="1" applyAlignment="1">
      <alignment horizontal="right" vertical="center"/>
    </xf>
    <xf numFmtId="0" fontId="3" fillId="0" borderId="0" xfId="0" applyFont="1" applyAlignment="1">
      <alignment horizontal="center" vertical="center"/>
    </xf>
    <xf numFmtId="2" fontId="3" fillId="0" borderId="7" xfId="0" applyNumberFormat="1" applyFont="1" applyBorder="1" applyAlignment="1">
      <alignment horizontal="center" vertical="center"/>
    </xf>
    <xf numFmtId="0" fontId="3" fillId="0" borderId="16" xfId="0" applyFont="1" applyBorder="1" applyAlignment="1">
      <alignment horizontal="center" vertical="center"/>
    </xf>
    <xf numFmtId="164" fontId="3" fillId="0" borderId="36" xfId="0" applyNumberFormat="1" applyFont="1" applyBorder="1" applyAlignment="1">
      <alignment horizontal="center" vertical="center"/>
    </xf>
    <xf numFmtId="164" fontId="3" fillId="0" borderId="37" xfId="0" applyNumberFormat="1" applyFont="1" applyBorder="1" applyAlignment="1">
      <alignment horizontal="center" vertical="center"/>
    </xf>
    <xf numFmtId="165" fontId="3" fillId="0" borderId="17" xfId="0" applyNumberFormat="1" applyFont="1" applyBorder="1" applyAlignment="1">
      <alignment horizontal="center" vertical="center"/>
    </xf>
    <xf numFmtId="2" fontId="3" fillId="0" borderId="0" xfId="0" applyNumberFormat="1" applyFont="1" applyAlignment="1">
      <alignment horizontal="center" vertical="center"/>
    </xf>
    <xf numFmtId="0" fontId="7" fillId="0" borderId="0" xfId="0" applyFont="1" applyAlignment="1">
      <alignment horizontal="center" vertical="center"/>
    </xf>
    <xf numFmtId="164" fontId="3" fillId="0" borderId="38" xfId="0" applyNumberFormat="1" applyFont="1" applyBorder="1" applyAlignment="1">
      <alignment horizontal="center" vertical="center"/>
    </xf>
    <xf numFmtId="164" fontId="3" fillId="0" borderId="39" xfId="0" applyNumberFormat="1" applyFont="1" applyBorder="1" applyAlignment="1">
      <alignment horizontal="center" vertical="center"/>
    </xf>
    <xf numFmtId="165" fontId="3" fillId="0" borderId="7" xfId="0" applyNumberFormat="1" applyFont="1" applyBorder="1" applyAlignment="1">
      <alignment horizontal="center" vertical="center"/>
    </xf>
    <xf numFmtId="164" fontId="3" fillId="0" borderId="39" xfId="0" applyNumberFormat="1" applyFont="1" applyBorder="1" applyAlignment="1">
      <alignment horizontal="center" vertical="center"/>
    </xf>
    <xf numFmtId="0" fontId="7" fillId="0" borderId="40" xfId="0" applyFont="1" applyBorder="1" applyAlignment="1">
      <alignment horizontal="right" vertical="center"/>
    </xf>
    <xf numFmtId="2" fontId="3" fillId="0" borderId="11" xfId="0" applyNumberFormat="1" applyFont="1" applyBorder="1" applyAlignment="1">
      <alignment horizontal="center" vertical="center"/>
    </xf>
    <xf numFmtId="0" fontId="3" fillId="0" borderId="12" xfId="0" applyFont="1" applyBorder="1" applyAlignment="1">
      <alignment horizontal="center" vertical="center"/>
    </xf>
    <xf numFmtId="164" fontId="3" fillId="0" borderId="41" xfId="0" applyNumberFormat="1" applyFont="1" applyBorder="1" applyAlignment="1">
      <alignment horizontal="center" vertical="center"/>
    </xf>
    <xf numFmtId="164" fontId="3" fillId="0" borderId="42" xfId="0" applyNumberFormat="1" applyFont="1" applyBorder="1" applyAlignment="1">
      <alignment horizontal="center" vertical="center"/>
    </xf>
    <xf numFmtId="165" fontId="3" fillId="0" borderId="11" xfId="0" applyNumberFormat="1" applyFont="1" applyBorder="1" applyAlignment="1">
      <alignment horizontal="center" vertical="center"/>
    </xf>
    <xf numFmtId="2" fontId="3" fillId="0" borderId="12" xfId="0" applyNumberFormat="1" applyFont="1" applyBorder="1" applyAlignment="1">
      <alignment horizontal="center" vertical="center"/>
    </xf>
    <xf numFmtId="0" fontId="7" fillId="4" borderId="0" xfId="0" applyFont="1" applyFill="1" applyAlignment="1">
      <alignment horizontal="right" vertical="center"/>
    </xf>
    <xf numFmtId="0" fontId="3" fillId="4" borderId="0" xfId="0" applyFont="1" applyFill="1" applyAlignment="1">
      <alignment horizontal="center" vertical="center"/>
    </xf>
    <xf numFmtId="0" fontId="3" fillId="4" borderId="12" xfId="0" applyFont="1" applyFill="1" applyBorder="1" applyAlignment="1">
      <alignment horizontal="center" vertical="center"/>
    </xf>
    <xf numFmtId="2" fontId="10" fillId="4" borderId="0" xfId="0" applyNumberFormat="1" applyFont="1" applyFill="1" applyAlignment="1">
      <alignment horizontal="center" vertical="center"/>
    </xf>
    <xf numFmtId="2" fontId="3" fillId="4" borderId="0" xfId="0" applyNumberFormat="1" applyFont="1" applyFill="1" applyAlignment="1">
      <alignment horizontal="center" vertical="center"/>
    </xf>
    <xf numFmtId="0" fontId="11" fillId="4" borderId="0" xfId="0" applyFont="1" applyFill="1"/>
    <xf numFmtId="0" fontId="7" fillId="0" borderId="43" xfId="0" applyFont="1" applyBorder="1" applyAlignment="1">
      <alignment horizontal="right" vertical="center" wrapText="1"/>
    </xf>
    <xf numFmtId="0" fontId="3" fillId="0" borderId="44" xfId="0" applyFont="1" applyBorder="1" applyAlignment="1">
      <alignment horizontal="center" vertical="center"/>
    </xf>
    <xf numFmtId="2" fontId="3" fillId="0" borderId="44" xfId="0" applyNumberFormat="1" applyFont="1" applyBorder="1" applyAlignment="1">
      <alignment horizontal="center" vertical="center"/>
    </xf>
    <xf numFmtId="0" fontId="3" fillId="0" borderId="45" xfId="0" applyFont="1" applyBorder="1" applyAlignment="1">
      <alignment horizontal="center" vertical="center"/>
    </xf>
    <xf numFmtId="164" fontId="3" fillId="0" borderId="46" xfId="0" applyNumberFormat="1" applyFont="1" applyBorder="1" applyAlignment="1">
      <alignment horizontal="center" vertical="center"/>
    </xf>
    <xf numFmtId="165" fontId="3" fillId="0" borderId="47" xfId="0" applyNumberFormat="1" applyFont="1" applyBorder="1" applyAlignment="1">
      <alignment horizontal="center" vertical="center"/>
    </xf>
    <xf numFmtId="2" fontId="3" fillId="0" borderId="48" xfId="0" applyNumberFormat="1" applyFont="1" applyBorder="1" applyAlignment="1">
      <alignment horizontal="center" vertical="center"/>
    </xf>
    <xf numFmtId="0" fontId="7" fillId="0" borderId="49" xfId="0" applyFont="1" applyBorder="1" applyAlignment="1">
      <alignment horizontal="right" vertical="center" wrapText="1"/>
    </xf>
    <xf numFmtId="0" fontId="3" fillId="0" borderId="50" xfId="0" applyFont="1" applyBorder="1" applyAlignment="1">
      <alignment horizontal="center" vertical="center"/>
    </xf>
    <xf numFmtId="2" fontId="3" fillId="0" borderId="50" xfId="0" applyNumberFormat="1" applyFont="1" applyBorder="1" applyAlignment="1">
      <alignment horizontal="center" vertical="center"/>
    </xf>
    <xf numFmtId="0" fontId="3" fillId="0" borderId="51" xfId="0" applyFont="1" applyBorder="1" applyAlignment="1">
      <alignment horizontal="center" vertical="center"/>
    </xf>
    <xf numFmtId="164" fontId="3" fillId="0" borderId="51" xfId="0" applyNumberFormat="1" applyFont="1" applyBorder="1" applyAlignment="1">
      <alignment horizontal="center" vertical="center"/>
    </xf>
    <xf numFmtId="165" fontId="3" fillId="0" borderId="32" xfId="0" applyNumberFormat="1" applyFont="1" applyBorder="1" applyAlignment="1">
      <alignment horizontal="center" vertical="center"/>
    </xf>
    <xf numFmtId="2" fontId="3" fillId="0" borderId="52" xfId="0" applyNumberFormat="1" applyFont="1" applyBorder="1" applyAlignment="1">
      <alignment horizontal="center" vertical="center"/>
    </xf>
    <xf numFmtId="0" fontId="7" fillId="0" borderId="0" xfId="0" applyFont="1" applyAlignment="1">
      <alignment horizontal="right" vertical="center"/>
    </xf>
    <xf numFmtId="0" fontId="7" fillId="5" borderId="62" xfId="0" applyFont="1" applyFill="1" applyBorder="1" applyAlignment="1">
      <alignment horizontal="center" vertical="center"/>
    </xf>
    <xf numFmtId="0" fontId="7" fillId="5" borderId="63" xfId="0" applyFont="1" applyFill="1" applyBorder="1" applyAlignment="1">
      <alignment horizontal="center" vertical="center"/>
    </xf>
    <xf numFmtId="0" fontId="7" fillId="5" borderId="62" xfId="0" applyFont="1" applyFill="1" applyBorder="1" applyAlignment="1">
      <alignment horizontal="center" vertical="center" wrapText="1"/>
    </xf>
    <xf numFmtId="0" fontId="7" fillId="5" borderId="63" xfId="0" applyFont="1" applyFill="1" applyBorder="1" applyAlignment="1">
      <alignment horizontal="center" vertical="center" wrapText="1"/>
    </xf>
    <xf numFmtId="0" fontId="7" fillId="0" borderId="37" xfId="0" applyFont="1" applyBorder="1" applyAlignment="1">
      <alignment horizontal="right" vertical="center"/>
    </xf>
    <xf numFmtId="0" fontId="3" fillId="0" borderId="17" xfId="0" applyFont="1" applyBorder="1" applyAlignment="1">
      <alignment horizontal="center" vertical="center"/>
    </xf>
    <xf numFmtId="2" fontId="3" fillId="0" borderId="17" xfId="0" applyNumberFormat="1" applyFont="1" applyBorder="1" applyAlignment="1">
      <alignment horizontal="center" vertical="center"/>
    </xf>
    <xf numFmtId="1" fontId="3" fillId="0" borderId="77" xfId="0" applyNumberFormat="1" applyFont="1" applyBorder="1" applyAlignment="1">
      <alignment horizontal="center" vertical="center"/>
    </xf>
    <xf numFmtId="0" fontId="3" fillId="0" borderId="36" xfId="0" applyFont="1" applyBorder="1" applyAlignment="1">
      <alignment horizontal="center" vertical="center"/>
    </xf>
    <xf numFmtId="1" fontId="3" fillId="0" borderId="78" xfId="0" applyNumberFormat="1" applyFont="1" applyBorder="1" applyAlignment="1">
      <alignment horizontal="center" vertical="center"/>
    </xf>
    <xf numFmtId="166" fontId="3" fillId="0" borderId="78" xfId="0" applyNumberFormat="1" applyFont="1" applyBorder="1" applyAlignment="1">
      <alignment horizontal="center" vertical="center"/>
    </xf>
    <xf numFmtId="166" fontId="3" fillId="0" borderId="17" xfId="0" applyNumberFormat="1" applyFont="1" applyBorder="1" applyAlignment="1">
      <alignment horizontal="center" vertical="center"/>
    </xf>
    <xf numFmtId="166" fontId="3" fillId="0" borderId="37" xfId="0" applyNumberFormat="1" applyFont="1" applyBorder="1" applyAlignment="1">
      <alignment horizontal="center" vertical="center"/>
    </xf>
    <xf numFmtId="0" fontId="3" fillId="0" borderId="36" xfId="0" applyFont="1" applyBorder="1"/>
    <xf numFmtId="0" fontId="3" fillId="0" borderId="17" xfId="0" applyFont="1" applyBorder="1"/>
    <xf numFmtId="0" fontId="3" fillId="0" borderId="78" xfId="0" applyFont="1" applyBorder="1"/>
    <xf numFmtId="0" fontId="3" fillId="4" borderId="39" xfId="0" applyFont="1" applyFill="1" applyBorder="1"/>
    <xf numFmtId="0" fontId="3" fillId="0" borderId="61" xfId="0" applyFont="1" applyBorder="1"/>
    <xf numFmtId="0" fontId="3" fillId="5" borderId="62" xfId="0" applyFont="1" applyFill="1" applyBorder="1" applyAlignment="1">
      <alignment horizontal="center" vertical="center"/>
    </xf>
    <xf numFmtId="0" fontId="3" fillId="5" borderId="63" xfId="0" applyFont="1" applyFill="1" applyBorder="1" applyAlignment="1">
      <alignment horizontal="center" vertical="center"/>
    </xf>
    <xf numFmtId="0" fontId="7" fillId="0" borderId="39" xfId="0" applyFont="1" applyBorder="1" applyAlignment="1">
      <alignment horizontal="right" vertical="center"/>
    </xf>
    <xf numFmtId="0" fontId="3" fillId="0" borderId="7" xfId="0" applyFont="1" applyBorder="1" applyAlignment="1">
      <alignment horizontal="center" vertical="center"/>
    </xf>
    <xf numFmtId="1" fontId="3" fillId="0" borderId="79" xfId="0" applyNumberFormat="1" applyFont="1" applyBorder="1" applyAlignment="1">
      <alignment horizontal="center" vertical="center"/>
    </xf>
    <xf numFmtId="0" fontId="3" fillId="0" borderId="38" xfId="0" applyFont="1" applyBorder="1" applyAlignment="1">
      <alignment horizontal="center" vertical="center"/>
    </xf>
    <xf numFmtId="1" fontId="3" fillId="0" borderId="8" xfId="0" applyNumberFormat="1" applyFont="1" applyBorder="1" applyAlignment="1">
      <alignment horizontal="center" vertical="center"/>
    </xf>
    <xf numFmtId="166" fontId="3" fillId="0" borderId="8" xfId="0" applyNumberFormat="1" applyFont="1" applyBorder="1" applyAlignment="1">
      <alignment horizontal="center" vertical="center"/>
    </xf>
    <xf numFmtId="166" fontId="3" fillId="0" borderId="7" xfId="0" applyNumberFormat="1" applyFont="1" applyBorder="1" applyAlignment="1">
      <alignment horizontal="center" vertical="center"/>
    </xf>
    <xf numFmtId="166" fontId="3" fillId="0" borderId="39" xfId="0" applyNumberFormat="1" applyFont="1" applyBorder="1" applyAlignment="1">
      <alignment horizontal="center" vertical="center"/>
    </xf>
    <xf numFmtId="0" fontId="3" fillId="0" borderId="38" xfId="0" applyFont="1" applyBorder="1"/>
    <xf numFmtId="0" fontId="3" fillId="0" borderId="7" xfId="0" applyFont="1" applyBorder="1"/>
    <xf numFmtId="0" fontId="3" fillId="0" borderId="8" xfId="0" applyFont="1" applyBorder="1"/>
    <xf numFmtId="0" fontId="7" fillId="0" borderId="42" xfId="0" applyFont="1" applyBorder="1" applyAlignment="1">
      <alignment horizontal="right" vertical="center"/>
    </xf>
    <xf numFmtId="0" fontId="3" fillId="0" borderId="11" xfId="0" applyFont="1" applyBorder="1" applyAlignment="1">
      <alignment horizontal="center" vertical="center"/>
    </xf>
    <xf numFmtId="1" fontId="3" fillId="0" borderId="80" xfId="0" applyNumberFormat="1" applyFont="1" applyBorder="1" applyAlignment="1">
      <alignment horizontal="center" vertical="center"/>
    </xf>
    <xf numFmtId="0" fontId="3" fillId="0" borderId="41" xfId="0" applyFont="1" applyBorder="1" applyAlignment="1">
      <alignment horizontal="center" vertical="center"/>
    </xf>
    <xf numFmtId="1" fontId="3" fillId="0" borderId="13" xfId="0" applyNumberFormat="1" applyFont="1" applyBorder="1" applyAlignment="1">
      <alignment horizontal="center" vertical="center"/>
    </xf>
    <xf numFmtId="166" fontId="3" fillId="0" borderId="13" xfId="0" applyNumberFormat="1" applyFont="1" applyBorder="1" applyAlignment="1">
      <alignment horizontal="center" vertical="center"/>
    </xf>
    <xf numFmtId="166" fontId="3" fillId="0" borderId="11" xfId="0" applyNumberFormat="1" applyFont="1" applyBorder="1" applyAlignment="1">
      <alignment horizontal="center" vertical="center"/>
    </xf>
    <xf numFmtId="166" fontId="3" fillId="0" borderId="42" xfId="0" applyNumberFormat="1" applyFont="1" applyBorder="1" applyAlignment="1">
      <alignment horizontal="center" vertical="center"/>
    </xf>
    <xf numFmtId="0" fontId="3" fillId="0" borderId="41" xfId="0" applyFont="1" applyBorder="1"/>
    <xf numFmtId="0" fontId="3" fillId="0" borderId="11" xfId="0" applyFont="1" applyBorder="1"/>
    <xf numFmtId="0" fontId="3" fillId="0" borderId="13" xfId="0" applyFont="1" applyBorder="1"/>
    <xf numFmtId="0" fontId="3" fillId="4" borderId="42" xfId="0" applyFont="1" applyFill="1" applyBorder="1"/>
    <xf numFmtId="0" fontId="3" fillId="0" borderId="76" xfId="0" applyFont="1" applyBorder="1"/>
    <xf numFmtId="0" fontId="7" fillId="5" borderId="63" xfId="0" applyFont="1" applyFill="1" applyBorder="1" applyAlignment="1">
      <alignment horizontal="right" vertical="center"/>
    </xf>
    <xf numFmtId="0" fontId="12" fillId="4" borderId="0" xfId="0" applyFont="1" applyFill="1" applyAlignment="1">
      <alignment horizontal="center"/>
    </xf>
    <xf numFmtId="0" fontId="13" fillId="4" borderId="81" xfId="0" applyFont="1" applyFill="1" applyBorder="1" applyAlignment="1">
      <alignment horizontal="center"/>
    </xf>
    <xf numFmtId="1" fontId="3" fillId="5" borderId="63" xfId="0" applyNumberFormat="1" applyFont="1" applyFill="1" applyBorder="1" applyAlignment="1">
      <alignment horizontal="center" vertical="center"/>
    </xf>
    <xf numFmtId="0" fontId="14" fillId="4" borderId="0" xfId="0" applyFont="1" applyFill="1" applyAlignment="1">
      <alignment horizontal="center"/>
    </xf>
    <xf numFmtId="0" fontId="15" fillId="4" borderId="81" xfId="0" applyFont="1" applyFill="1" applyBorder="1" applyAlignment="1">
      <alignment horizontal="center"/>
    </xf>
    <xf numFmtId="0" fontId="16" fillId="4" borderId="81" xfId="0" applyFont="1" applyFill="1" applyBorder="1" applyAlignment="1">
      <alignment horizontal="center"/>
    </xf>
    <xf numFmtId="1" fontId="17" fillId="4" borderId="81" xfId="0" applyNumberFormat="1" applyFont="1" applyFill="1" applyBorder="1" applyAlignment="1">
      <alignment horizontal="center"/>
    </xf>
    <xf numFmtId="0" fontId="18" fillId="0" borderId="81" xfId="0" applyFont="1" applyBorder="1" applyAlignment="1">
      <alignment horizontal="center"/>
    </xf>
    <xf numFmtId="0" fontId="19" fillId="0" borderId="81" xfId="0" applyFont="1" applyBorder="1" applyAlignment="1">
      <alignment horizontal="center"/>
    </xf>
    <xf numFmtId="0" fontId="20" fillId="5" borderId="81" xfId="0" applyFont="1" applyFill="1" applyBorder="1" applyAlignment="1">
      <alignment horizontal="center" vertical="center"/>
    </xf>
    <xf numFmtId="0" fontId="3" fillId="5" borderId="64" xfId="0" applyFont="1" applyFill="1" applyBorder="1" applyAlignment="1">
      <alignment horizontal="center" vertical="center"/>
    </xf>
    <xf numFmtId="0" fontId="3" fillId="0" borderId="46" xfId="0" applyFont="1" applyBorder="1" applyAlignment="1">
      <alignment horizontal="center" vertical="center"/>
    </xf>
    <xf numFmtId="0" fontId="3" fillId="0" borderId="82" xfId="0" applyFont="1" applyBorder="1" applyAlignment="1">
      <alignment horizontal="center" vertical="center"/>
    </xf>
    <xf numFmtId="0" fontId="3" fillId="5" borderId="47" xfId="0" applyFont="1" applyFill="1" applyBorder="1" applyAlignment="1">
      <alignment horizontal="center" vertical="center"/>
    </xf>
    <xf numFmtId="1" fontId="3" fillId="0" borderId="44" xfId="0" applyNumberFormat="1" applyFont="1" applyBorder="1" applyAlignment="1">
      <alignment horizontal="center" vertical="center"/>
    </xf>
    <xf numFmtId="0" fontId="3" fillId="5" borderId="44" xfId="0" applyFont="1" applyFill="1" applyBorder="1" applyAlignment="1">
      <alignment horizontal="center" vertical="center"/>
    </xf>
    <xf numFmtId="166" fontId="3" fillId="0" borderId="44" xfId="0" applyNumberFormat="1" applyFont="1" applyBorder="1" applyAlignment="1">
      <alignment horizontal="center" vertical="center"/>
    </xf>
    <xf numFmtId="166" fontId="3" fillId="5" borderId="44" xfId="0" applyNumberFormat="1" applyFont="1" applyFill="1" applyBorder="1" applyAlignment="1">
      <alignment horizontal="center" vertical="center"/>
    </xf>
    <xf numFmtId="0" fontId="3" fillId="0" borderId="48" xfId="0" applyFont="1" applyBorder="1" applyAlignment="1">
      <alignment horizontal="center" vertical="center"/>
    </xf>
    <xf numFmtId="0" fontId="3" fillId="0" borderId="83" xfId="0" applyFont="1" applyBorder="1" applyAlignment="1">
      <alignment horizontal="center" vertical="center"/>
    </xf>
    <xf numFmtId="0" fontId="3" fillId="5" borderId="32" xfId="0" applyFont="1" applyFill="1" applyBorder="1" applyAlignment="1">
      <alignment horizontal="center" vertical="center"/>
    </xf>
    <xf numFmtId="1" fontId="3" fillId="0" borderId="50" xfId="0" applyNumberFormat="1" applyFont="1" applyBorder="1" applyAlignment="1">
      <alignment horizontal="center" vertical="center"/>
    </xf>
    <xf numFmtId="0" fontId="3" fillId="5" borderId="50" xfId="0" applyFont="1" applyFill="1" applyBorder="1" applyAlignment="1">
      <alignment horizontal="center" vertical="center"/>
    </xf>
    <xf numFmtId="166" fontId="3" fillId="0" borderId="50" xfId="0" applyNumberFormat="1" applyFont="1" applyBorder="1" applyAlignment="1">
      <alignment horizontal="center" vertical="center"/>
    </xf>
    <xf numFmtId="166" fontId="3" fillId="5" borderId="50" xfId="0" applyNumberFormat="1" applyFont="1" applyFill="1" applyBorder="1" applyAlignment="1">
      <alignment horizontal="center" vertical="center"/>
    </xf>
    <xf numFmtId="0" fontId="3" fillId="0" borderId="52" xfId="0" applyFont="1" applyBorder="1" applyAlignment="1">
      <alignment horizontal="center" vertical="center"/>
    </xf>
    <xf numFmtId="0" fontId="1" fillId="5" borderId="63" xfId="0" applyFont="1" applyFill="1" applyBorder="1" applyAlignment="1">
      <alignment horizontal="center" vertical="center"/>
    </xf>
    <xf numFmtId="0" fontId="4" fillId="5" borderId="63" xfId="0" applyFont="1" applyFill="1" applyBorder="1" applyAlignment="1">
      <alignment horizontal="center" vertical="center"/>
    </xf>
    <xf numFmtId="0" fontId="1" fillId="0" borderId="36" xfId="0" applyFont="1" applyBorder="1" applyAlignment="1">
      <alignment horizontal="right"/>
    </xf>
    <xf numFmtId="0" fontId="2" fillId="0" borderId="17" xfId="0" applyFont="1" applyBorder="1" applyAlignment="1">
      <alignment horizontal="center"/>
    </xf>
    <xf numFmtId="2" fontId="2" fillId="0" borderId="17" xfId="0" applyNumberFormat="1" applyFont="1" applyBorder="1" applyAlignment="1">
      <alignment horizontal="center"/>
    </xf>
    <xf numFmtId="0" fontId="2" fillId="0" borderId="77" xfId="0" applyFont="1" applyBorder="1" applyAlignment="1">
      <alignment horizontal="center"/>
    </xf>
    <xf numFmtId="0" fontId="2" fillId="0" borderId="36" xfId="0" applyFont="1" applyBorder="1" applyAlignment="1">
      <alignment horizontal="center"/>
    </xf>
    <xf numFmtId="0" fontId="21" fillId="0" borderId="17" xfId="0" applyFont="1" applyBorder="1" applyAlignment="1">
      <alignment horizontal="center"/>
    </xf>
    <xf numFmtId="2" fontId="2" fillId="0" borderId="78" xfId="0" applyNumberFormat="1" applyFont="1" applyBorder="1" applyAlignment="1">
      <alignment horizontal="center"/>
    </xf>
    <xf numFmtId="0" fontId="2" fillId="5" borderId="63" xfId="0" applyFont="1" applyFill="1" applyBorder="1" applyAlignment="1">
      <alignment horizontal="center"/>
    </xf>
    <xf numFmtId="0" fontId="4" fillId="5" borderId="63" xfId="0" applyFont="1" applyFill="1" applyBorder="1" applyAlignment="1">
      <alignment horizontal="center"/>
    </xf>
    <xf numFmtId="0" fontId="1" fillId="0" borderId="38" xfId="0" applyFont="1" applyBorder="1" applyAlignment="1">
      <alignment horizontal="right"/>
    </xf>
    <xf numFmtId="0" fontId="2" fillId="0" borderId="7" xfId="0" applyFont="1" applyBorder="1" applyAlignment="1">
      <alignment horizontal="center"/>
    </xf>
    <xf numFmtId="0" fontId="2" fillId="0" borderId="79" xfId="0" applyFont="1" applyBorder="1" applyAlignment="1">
      <alignment horizontal="center"/>
    </xf>
    <xf numFmtId="0" fontId="2" fillId="0" borderId="38" xfId="0" applyFont="1" applyBorder="1" applyAlignment="1">
      <alignment horizontal="center"/>
    </xf>
    <xf numFmtId="0" fontId="21" fillId="0" borderId="7" xfId="0" applyFont="1" applyBorder="1" applyAlignment="1">
      <alignment horizontal="center"/>
    </xf>
    <xf numFmtId="0" fontId="4" fillId="0" borderId="0" xfId="0" applyFont="1" applyAlignment="1">
      <alignment horizontal="center"/>
    </xf>
    <xf numFmtId="0" fontId="1" fillId="0" borderId="41" xfId="0" applyFont="1" applyBorder="1" applyAlignment="1">
      <alignment horizontal="right"/>
    </xf>
    <xf numFmtId="0" fontId="2" fillId="0" borderId="11" xfId="0" applyFont="1" applyBorder="1" applyAlignment="1">
      <alignment horizontal="center"/>
    </xf>
    <xf numFmtId="0" fontId="2" fillId="0" borderId="80" xfId="0" applyFont="1" applyBorder="1" applyAlignment="1">
      <alignment horizontal="center"/>
    </xf>
    <xf numFmtId="0" fontId="2" fillId="0" borderId="41" xfId="0" applyFont="1" applyBorder="1" applyAlignment="1">
      <alignment horizontal="center"/>
    </xf>
    <xf numFmtId="0" fontId="21" fillId="0" borderId="11" xfId="0" applyFont="1" applyBorder="1" applyAlignment="1">
      <alignment horizontal="center"/>
    </xf>
    <xf numFmtId="0" fontId="1" fillId="5" borderId="63" xfId="0" applyFont="1" applyFill="1" applyBorder="1" applyAlignment="1">
      <alignment horizontal="right"/>
    </xf>
    <xf numFmtId="0" fontId="2" fillId="5" borderId="91" xfId="0" applyFont="1" applyFill="1" applyBorder="1" applyAlignment="1">
      <alignment horizontal="center"/>
    </xf>
    <xf numFmtId="0" fontId="22" fillId="0" borderId="81" xfId="0" applyFont="1" applyBorder="1" applyAlignment="1">
      <alignment horizontal="center"/>
    </xf>
    <xf numFmtId="0" fontId="2" fillId="5" borderId="44" xfId="0" applyFont="1" applyFill="1" applyBorder="1" applyAlignment="1">
      <alignment horizontal="center" vertical="center"/>
    </xf>
    <xf numFmtId="2" fontId="2" fillId="5" borderId="44" xfId="0" applyNumberFormat="1" applyFont="1" applyFill="1" applyBorder="1" applyAlignment="1">
      <alignment horizontal="center" vertical="center"/>
    </xf>
    <xf numFmtId="0" fontId="2" fillId="5" borderId="48" xfId="0" applyFont="1" applyFill="1" applyBorder="1" applyAlignment="1">
      <alignment horizontal="center" vertical="center"/>
    </xf>
    <xf numFmtId="0" fontId="2" fillId="5" borderId="47" xfId="0" applyFont="1" applyFill="1" applyBorder="1" applyAlignment="1">
      <alignment horizontal="center" vertical="center"/>
    </xf>
    <xf numFmtId="2" fontId="2" fillId="5" borderId="48" xfId="0" applyNumberFormat="1" applyFont="1" applyFill="1" applyBorder="1" applyAlignment="1">
      <alignment horizontal="center" vertical="center"/>
    </xf>
    <xf numFmtId="0" fontId="2" fillId="5" borderId="62" xfId="0" applyFont="1" applyFill="1" applyBorder="1" applyAlignment="1">
      <alignment horizontal="center" vertical="center"/>
    </xf>
    <xf numFmtId="0" fontId="2" fillId="5" borderId="63" xfId="0" applyFont="1" applyFill="1" applyBorder="1" applyAlignment="1">
      <alignment horizontal="center" vertical="center"/>
    </xf>
    <xf numFmtId="0" fontId="2" fillId="5" borderId="50" xfId="0" applyFont="1" applyFill="1" applyBorder="1" applyAlignment="1">
      <alignment horizontal="center" vertical="center"/>
    </xf>
    <xf numFmtId="2" fontId="2" fillId="5" borderId="50" xfId="0" applyNumberFormat="1" applyFont="1" applyFill="1" applyBorder="1" applyAlignment="1">
      <alignment horizontal="center" vertical="center"/>
    </xf>
    <xf numFmtId="0" fontId="2" fillId="5" borderId="52" xfId="0" applyFont="1" applyFill="1" applyBorder="1" applyAlignment="1">
      <alignment horizontal="center" vertical="center"/>
    </xf>
    <xf numFmtId="0" fontId="2" fillId="5" borderId="32" xfId="0" applyFont="1" applyFill="1" applyBorder="1" applyAlignment="1">
      <alignment horizontal="center" vertical="center"/>
    </xf>
    <xf numFmtId="2" fontId="2" fillId="5" borderId="52" xfId="0" applyNumberFormat="1" applyFont="1" applyFill="1" applyBorder="1" applyAlignment="1">
      <alignment horizontal="center" vertical="center"/>
    </xf>
    <xf numFmtId="0" fontId="23" fillId="5" borderId="63" xfId="0" applyFont="1" applyFill="1" applyBorder="1" applyAlignment="1">
      <alignment horizontal="center"/>
    </xf>
    <xf numFmtId="0" fontId="24" fillId="5" borderId="63" xfId="0" applyFont="1" applyFill="1" applyBorder="1" applyAlignment="1">
      <alignment horizontal="right"/>
    </xf>
    <xf numFmtId="0" fontId="1" fillId="2" borderId="27" xfId="0" applyFont="1" applyFill="1" applyBorder="1" applyAlignment="1">
      <alignment horizontal="center" vertical="center" wrapText="1"/>
    </xf>
    <xf numFmtId="0" fontId="8" fillId="0" borderId="25" xfId="0" applyFont="1" applyBorder="1"/>
    <xf numFmtId="2" fontId="1" fillId="2" borderId="27" xfId="0" applyNumberFormat="1" applyFont="1" applyFill="1" applyBorder="1" applyAlignment="1">
      <alignment horizontal="center" vertical="center" wrapText="1"/>
    </xf>
    <xf numFmtId="0" fontId="7" fillId="2" borderId="28" xfId="0" applyFont="1" applyFill="1" applyBorder="1" applyAlignment="1">
      <alignment horizontal="center" vertical="center" wrapText="1"/>
    </xf>
    <xf numFmtId="0" fontId="8" fillId="0" borderId="26" xfId="0" applyFont="1" applyBorder="1"/>
    <xf numFmtId="0" fontId="1" fillId="2" borderId="29" xfId="0" applyFont="1" applyFill="1" applyBorder="1" applyAlignment="1">
      <alignment horizontal="center" vertical="center"/>
    </xf>
    <xf numFmtId="0" fontId="8" fillId="0" borderId="30" xfId="0" applyFont="1" applyBorder="1"/>
    <xf numFmtId="0" fontId="8" fillId="0" borderId="31" xfId="0" applyFont="1" applyBorder="1"/>
    <xf numFmtId="0" fontId="7" fillId="2" borderId="68" xfId="0" applyFont="1" applyFill="1" applyBorder="1" applyAlignment="1">
      <alignment horizontal="center" vertical="center" wrapText="1"/>
    </xf>
    <xf numFmtId="0" fontId="8" fillId="0" borderId="41" xfId="0" applyFont="1" applyBorder="1"/>
    <xf numFmtId="0" fontId="7" fillId="2" borderId="70" xfId="0" applyFont="1" applyFill="1" applyBorder="1" applyAlignment="1">
      <alignment horizontal="center" vertical="center" wrapText="1"/>
    </xf>
    <xf numFmtId="0" fontId="8" fillId="0" borderId="13" xfId="0" applyFont="1" applyBorder="1"/>
    <xf numFmtId="0" fontId="7" fillId="3" borderId="67" xfId="0" applyFont="1" applyFill="1" applyBorder="1" applyAlignment="1">
      <alignment horizontal="center" vertical="center" wrapText="1"/>
    </xf>
    <xf numFmtId="0" fontId="8" fillId="0" borderId="75" xfId="0" applyFont="1" applyBorder="1"/>
    <xf numFmtId="0" fontId="7" fillId="2" borderId="69" xfId="0" applyFont="1" applyFill="1" applyBorder="1" applyAlignment="1">
      <alignment horizontal="center" vertical="center" wrapText="1"/>
    </xf>
    <xf numFmtId="0" fontId="8" fillId="0" borderId="11" xfId="0" applyFont="1" applyBorder="1"/>
    <xf numFmtId="0" fontId="7" fillId="2" borderId="55" xfId="0" applyFont="1" applyFill="1" applyBorder="1" applyAlignment="1">
      <alignment horizontal="center" vertical="center"/>
    </xf>
    <xf numFmtId="0" fontId="8" fillId="0" borderId="56" xfId="0" applyFont="1" applyBorder="1"/>
    <xf numFmtId="0" fontId="8" fillId="0" borderId="57" xfId="0" applyFont="1" applyBorder="1"/>
    <xf numFmtId="0" fontId="7" fillId="3" borderId="55" xfId="0" applyFont="1" applyFill="1" applyBorder="1" applyAlignment="1">
      <alignment horizontal="center" vertical="center"/>
    </xf>
    <xf numFmtId="0" fontId="7" fillId="2" borderId="0" xfId="0" applyFont="1" applyFill="1" applyAlignment="1">
      <alignment horizontal="center" vertical="center"/>
    </xf>
    <xf numFmtId="0" fontId="8" fillId="0" borderId="61" xfId="0" applyFont="1" applyBorder="1"/>
    <xf numFmtId="0" fontId="7" fillId="2" borderId="71" xfId="0" applyFont="1" applyFill="1" applyBorder="1" applyAlignment="1">
      <alignment horizontal="center" vertical="center" wrapText="1"/>
    </xf>
    <xf numFmtId="0" fontId="8" fillId="0" borderId="42" xfId="0" applyFont="1" applyBorder="1"/>
    <xf numFmtId="0" fontId="7" fillId="2" borderId="72" xfId="0" applyFont="1" applyFill="1" applyBorder="1" applyAlignment="1">
      <alignment horizontal="center" vertical="center" wrapText="1"/>
    </xf>
    <xf numFmtId="0" fontId="8" fillId="0" borderId="76" xfId="0" applyFont="1" applyBorder="1"/>
    <xf numFmtId="0" fontId="7" fillId="2" borderId="65" xfId="0" applyFont="1" applyFill="1" applyBorder="1" applyAlignment="1">
      <alignment horizontal="center" vertical="center" wrapText="1"/>
    </xf>
    <xf numFmtId="0" fontId="8" fillId="0" borderId="9" xfId="0" applyFont="1" applyBorder="1"/>
    <xf numFmtId="0" fontId="7" fillId="2" borderId="27"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8" fillId="0" borderId="74" xfId="0" applyFont="1" applyBorder="1"/>
    <xf numFmtId="0" fontId="7" fillId="2" borderId="53" xfId="0" applyFont="1" applyFill="1" applyBorder="1" applyAlignment="1">
      <alignment horizontal="right" vertical="center"/>
    </xf>
    <xf numFmtId="0" fontId="8" fillId="0" borderId="5" xfId="0" applyFont="1" applyBorder="1"/>
    <xf numFmtId="0" fontId="7" fillId="2" borderId="54" xfId="0" applyFont="1" applyFill="1" applyBorder="1" applyAlignment="1">
      <alignment horizontal="center" vertical="center" wrapText="1"/>
    </xf>
    <xf numFmtId="0" fontId="8" fillId="0" borderId="64" xfId="0" applyFont="1" applyBorder="1"/>
    <xf numFmtId="0" fontId="8" fillId="0" borderId="73" xfId="0" applyFont="1" applyBorder="1"/>
    <xf numFmtId="0" fontId="7" fillId="2" borderId="15" xfId="0" applyFont="1" applyFill="1" applyBorder="1" applyAlignment="1">
      <alignment horizontal="center" vertical="center" wrapText="1"/>
    </xf>
    <xf numFmtId="0" fontId="8" fillId="0" borderId="35" xfId="0" applyFont="1" applyBorder="1"/>
    <xf numFmtId="0" fontId="7" fillId="2" borderId="58" xfId="0" applyFont="1" applyFill="1" applyBorder="1" applyAlignment="1">
      <alignment horizontal="center" vertical="center"/>
    </xf>
    <xf numFmtId="0" fontId="8" fillId="0" borderId="59" xfId="0" applyFont="1" applyBorder="1"/>
    <xf numFmtId="0" fontId="8" fillId="0" borderId="60" xfId="0" applyFont="1" applyBorder="1"/>
    <xf numFmtId="0" fontId="1" fillId="3" borderId="86" xfId="0" applyFont="1" applyFill="1" applyBorder="1" applyAlignment="1">
      <alignment horizontal="center" vertical="center"/>
    </xf>
    <xf numFmtId="0" fontId="8" fillId="0" borderId="89" xfId="0" applyFont="1" applyBorder="1"/>
    <xf numFmtId="0" fontId="8" fillId="0" borderId="90" xfId="0" applyFont="1" applyBorder="1"/>
    <xf numFmtId="0" fontId="7" fillId="3" borderId="87" xfId="0" applyFont="1" applyFill="1" applyBorder="1" applyAlignment="1">
      <alignment horizontal="center" vertical="center" wrapText="1"/>
    </xf>
    <xf numFmtId="0" fontId="8" fillId="0" borderId="8" xfId="0" applyFont="1" applyBorder="1"/>
    <xf numFmtId="0" fontId="1" fillId="2" borderId="53"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8" fillId="0" borderId="84" xfId="0" applyFont="1" applyBorder="1"/>
    <xf numFmtId="0" fontId="1" fillId="2" borderId="58" xfId="0" applyFont="1" applyFill="1" applyBorder="1" applyAlignment="1">
      <alignment horizontal="center" vertical="center"/>
    </xf>
    <xf numFmtId="0" fontId="1" fillId="3" borderId="65" xfId="0" applyFont="1" applyFill="1" applyBorder="1" applyAlignment="1">
      <alignment horizontal="center" vertical="center" wrapText="1"/>
    </xf>
    <xf numFmtId="0" fontId="1" fillId="3" borderId="85" xfId="0" applyFont="1" applyFill="1" applyBorder="1" applyAlignment="1">
      <alignment horizontal="center" vertical="center" wrapText="1"/>
    </xf>
    <xf numFmtId="0" fontId="8" fillId="0" borderId="8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dol.gov/agencies/whd/state/minimum-wage/tippe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betterbalance.org/resources/fact-sheet-state-and-city-laws-and-regulations-on-fair-and-flexible-scheduling/" TargetMode="External"/><Relationship Id="rId13" Type="http://schemas.openxmlformats.org/officeDocument/2006/relationships/hyperlink" Target="https://nwlc.org/wp-content/uploads/2020/09/v1_2020_nwlc2020States_Report-MM-edits-11.11.pdf" TargetMode="External"/><Relationship Id="rId3" Type="http://schemas.openxmlformats.org/officeDocument/2006/relationships/hyperlink" Target="https://www.dol.gov/agencies/wb/equal-pay-protections" TargetMode="External"/><Relationship Id="rId7" Type="http://schemas.openxmlformats.org/officeDocument/2006/relationships/hyperlink" Target="https://www.shrm.org/resourcesandtools/legal-and-compliance/employment-law/pages/state-local-paid-sick-leave-chart.aspx" TargetMode="External"/><Relationship Id="rId12" Type="http://schemas.openxmlformats.org/officeDocument/2006/relationships/hyperlink" Target="https://www.ncsl.org/research/labor-and-employment/sexual-harassment-in-the-workplace.aspx" TargetMode="External"/><Relationship Id="rId2" Type="http://schemas.openxmlformats.org/officeDocument/2006/relationships/hyperlink" Target="https://www.mamava.com/breastfeeding-laws" TargetMode="External"/><Relationship Id="rId16" Type="http://schemas.openxmlformats.org/officeDocument/2006/relationships/comments" Target="../comments2.xml"/><Relationship Id="rId1" Type="http://schemas.openxmlformats.org/officeDocument/2006/relationships/hyperlink" Target="https://www.abetterbalance.org/resources/pregnant-worker-fairness-legislative-successes/?location=tn" TargetMode="External"/><Relationship Id="rId6" Type="http://schemas.openxmlformats.org/officeDocument/2006/relationships/hyperlink" Target="https://www.ncsl.org/research/labor-and-employment/state-family-and-medical-leave-laws.aspx" TargetMode="External"/><Relationship Id="rId11" Type="http://schemas.openxmlformats.org/officeDocument/2006/relationships/hyperlink" Target="https://joinhomebase.com/blog/predictive-scheduling-laws-2020-whats-changing/" TargetMode="External"/><Relationship Id="rId5" Type="http://schemas.openxmlformats.org/officeDocument/2006/relationships/hyperlink" Target="https://www.hrdive.com/news/salary-history-ban-states-list/516662/" TargetMode="External"/><Relationship Id="rId15" Type="http://schemas.openxmlformats.org/officeDocument/2006/relationships/vmlDrawing" Target="../drawings/vmlDrawing2.vml"/><Relationship Id="rId10" Type="http://schemas.openxmlformats.org/officeDocument/2006/relationships/hyperlink" Target="https://www.replicon.com/rules-of-on-call-work-and-shift-work-in-the-united-states-of-america-canada/" TargetMode="External"/><Relationship Id="rId4" Type="http://schemas.openxmlformats.org/officeDocument/2006/relationships/hyperlink" Target="https://www.dol.gov/agencies/wb/equal-pay-protections" TargetMode="External"/><Relationship Id="rId9" Type="http://schemas.openxmlformats.org/officeDocument/2006/relationships/hyperlink" Target="https://www.abetterbalance.org/resources/fact-sheet-state-and-city-laws-and-regulations-on-fair-and-flexible-scheduling/" TargetMode="External"/><Relationship Id="rId14" Type="http://schemas.openxmlformats.org/officeDocument/2006/relationships/hyperlink" Target="https://www.domesticworkers.org/programs-and-campaigns/developing-policy-solutions/bill-of-rights/passed-legislation/"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hyperlink" Target="https://www.nctq.org/contract-database/collectiveBargaining" TargetMode="External"/><Relationship Id="rId1" Type="http://schemas.openxmlformats.org/officeDocument/2006/relationships/hyperlink" Target="https://www.nctq.org/contract-database/collectiveBargaining"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workbookViewId="0"/>
  </sheetViews>
  <sheetFormatPr defaultColWidth="12.5703125" defaultRowHeight="15" customHeight="1" x14ac:dyDescent="0.2"/>
  <cols>
    <col min="1" max="1" width="21.140625" customWidth="1"/>
    <col min="2" max="2" width="8.5703125" customWidth="1"/>
    <col min="3" max="3" width="13.42578125" customWidth="1"/>
    <col min="4" max="4" width="14.140625" customWidth="1"/>
    <col min="5" max="6" width="17.28515625" customWidth="1"/>
    <col min="7" max="7" width="18.7109375" customWidth="1"/>
    <col min="8" max="8" width="14.42578125" hidden="1" customWidth="1"/>
    <col min="9" max="26" width="8.7109375" hidden="1" customWidth="1"/>
  </cols>
  <sheetData>
    <row r="1" spans="1:26" ht="30" customHeight="1" x14ac:dyDescent="0.2">
      <c r="A1" s="1" t="s">
        <v>0</v>
      </c>
      <c r="B1" s="2" t="s">
        <v>1</v>
      </c>
      <c r="C1" s="2" t="s">
        <v>2</v>
      </c>
      <c r="D1" s="2" t="s">
        <v>3</v>
      </c>
      <c r="E1" s="2" t="s">
        <v>4</v>
      </c>
      <c r="F1" s="3" t="s">
        <v>5</v>
      </c>
      <c r="G1" s="4" t="s">
        <v>6</v>
      </c>
      <c r="H1" s="5"/>
      <c r="I1" s="5"/>
      <c r="J1" s="5"/>
      <c r="K1" s="5"/>
      <c r="L1" s="5"/>
      <c r="M1" s="5"/>
      <c r="N1" s="5"/>
      <c r="O1" s="5"/>
      <c r="P1" s="5"/>
      <c r="Q1" s="5"/>
      <c r="R1" s="5"/>
      <c r="S1" s="5"/>
      <c r="T1" s="6"/>
      <c r="U1" s="7"/>
      <c r="V1" s="7"/>
      <c r="W1" s="7"/>
      <c r="X1" s="7"/>
      <c r="Y1" s="7"/>
      <c r="Z1" s="7"/>
    </row>
    <row r="2" spans="1:26" ht="15.75" x14ac:dyDescent="0.25">
      <c r="A2" s="8" t="s">
        <v>7</v>
      </c>
      <c r="B2" s="9" t="s">
        <v>8</v>
      </c>
      <c r="C2" s="10">
        <f t="shared" ref="C2:C53" si="0">(0.2*E2+0.6*F2+0.2*G2)</f>
        <v>10.764780943887743</v>
      </c>
      <c r="D2" s="11">
        <f t="shared" ref="D2:D53" si="1">RANK(C2,$C$2:$C$53)</f>
        <v>50</v>
      </c>
      <c r="E2" s="12">
        <f>'Wage Dimension'!C3</f>
        <v>3.8239047194387181</v>
      </c>
      <c r="F2" s="13">
        <f>'Worker Protection Dimension'!C4</f>
        <v>16.666666666666668</v>
      </c>
      <c r="G2" s="14">
        <f>'Right to Organize'!C5</f>
        <v>0</v>
      </c>
      <c r="H2" s="15"/>
      <c r="I2" s="15"/>
      <c r="J2" s="15"/>
      <c r="K2" s="15"/>
      <c r="L2" s="15"/>
      <c r="M2" s="15"/>
      <c r="N2" s="15"/>
      <c r="O2" s="15"/>
      <c r="P2" s="15"/>
      <c r="Q2" s="15"/>
      <c r="R2" s="15"/>
      <c r="S2" s="15"/>
      <c r="T2" s="16"/>
      <c r="U2" s="17"/>
      <c r="V2" s="17"/>
      <c r="W2" s="17"/>
      <c r="X2" s="17"/>
      <c r="Y2" s="17"/>
      <c r="Z2" s="17"/>
    </row>
    <row r="3" spans="1:26" ht="15.75" x14ac:dyDescent="0.25">
      <c r="A3" s="8" t="s">
        <v>9</v>
      </c>
      <c r="B3" s="18" t="s">
        <v>10</v>
      </c>
      <c r="C3" s="10">
        <f t="shared" si="0"/>
        <v>47.584505933634972</v>
      </c>
      <c r="D3" s="11">
        <f t="shared" si="1"/>
        <v>22</v>
      </c>
      <c r="E3" s="12">
        <f>'Wage Dimension'!C4</f>
        <v>71.255863001508203</v>
      </c>
      <c r="F3" s="13">
        <f>'Worker Protection Dimension'!C5</f>
        <v>22.222222222222218</v>
      </c>
      <c r="G3" s="14">
        <f>'Right to Organize'!C6</f>
        <v>100</v>
      </c>
      <c r="H3" s="15"/>
      <c r="I3" s="15"/>
      <c r="J3" s="15"/>
      <c r="K3" s="15"/>
      <c r="L3" s="15"/>
      <c r="M3" s="15"/>
      <c r="N3" s="15"/>
      <c r="O3" s="15"/>
      <c r="P3" s="15"/>
      <c r="Q3" s="15"/>
      <c r="R3" s="15"/>
      <c r="S3" s="15"/>
      <c r="T3" s="16"/>
      <c r="U3" s="17"/>
      <c r="V3" s="17"/>
      <c r="W3" s="17"/>
      <c r="X3" s="17"/>
      <c r="Y3" s="17"/>
      <c r="Z3" s="17"/>
    </row>
    <row r="4" spans="1:26" ht="15.75" x14ac:dyDescent="0.25">
      <c r="A4" s="8" t="s">
        <v>11</v>
      </c>
      <c r="B4" s="9" t="s">
        <v>12</v>
      </c>
      <c r="C4" s="10">
        <f t="shared" si="0"/>
        <v>32.348749619281911</v>
      </c>
      <c r="D4" s="11">
        <f t="shared" si="1"/>
        <v>41</v>
      </c>
      <c r="E4" s="12">
        <f>'Wage Dimension'!C5</f>
        <v>70.07708142974289</v>
      </c>
      <c r="F4" s="13">
        <f>'Worker Protection Dimension'!C6</f>
        <v>30.555555555555554</v>
      </c>
      <c r="G4" s="14">
        <f>'Right to Organize'!C7</f>
        <v>0</v>
      </c>
      <c r="H4" s="15"/>
      <c r="I4" s="15"/>
      <c r="J4" s="15"/>
      <c r="K4" s="15"/>
      <c r="L4" s="15"/>
      <c r="M4" s="15"/>
      <c r="N4" s="15"/>
      <c r="O4" s="15"/>
      <c r="P4" s="15"/>
      <c r="Q4" s="15"/>
      <c r="R4" s="15"/>
      <c r="S4" s="15"/>
      <c r="T4" s="16"/>
      <c r="U4" s="17"/>
      <c r="V4" s="17"/>
      <c r="W4" s="17"/>
      <c r="X4" s="17"/>
      <c r="Y4" s="17"/>
      <c r="Z4" s="17"/>
    </row>
    <row r="5" spans="1:26" ht="15.75" x14ac:dyDescent="0.25">
      <c r="A5" s="8" t="s">
        <v>13</v>
      </c>
      <c r="B5" s="9" t="s">
        <v>14</v>
      </c>
      <c r="C5" s="10">
        <f t="shared" si="0"/>
        <v>29.93747095917216</v>
      </c>
      <c r="D5" s="11">
        <f t="shared" si="1"/>
        <v>43</v>
      </c>
      <c r="E5" s="12">
        <f>'Wage Dimension'!C6</f>
        <v>8.0206881291941379</v>
      </c>
      <c r="F5" s="13">
        <f>'Worker Protection Dimension'!C7</f>
        <v>30.555555555555554</v>
      </c>
      <c r="G5" s="14">
        <f>'Right to Organize'!C8</f>
        <v>50</v>
      </c>
      <c r="H5" s="15"/>
      <c r="I5" s="15"/>
      <c r="J5" s="15"/>
      <c r="K5" s="15"/>
      <c r="L5" s="15"/>
      <c r="M5" s="15"/>
      <c r="N5" s="15"/>
      <c r="O5" s="15"/>
      <c r="P5" s="15"/>
      <c r="Q5" s="15"/>
      <c r="R5" s="15"/>
      <c r="S5" s="15"/>
      <c r="T5" s="16"/>
      <c r="U5" s="17"/>
      <c r="V5" s="17"/>
      <c r="W5" s="17"/>
      <c r="X5" s="17"/>
      <c r="Y5" s="17"/>
      <c r="Z5" s="17"/>
    </row>
    <row r="6" spans="1:26" ht="15.75" x14ac:dyDescent="0.25">
      <c r="A6" s="8" t="s">
        <v>15</v>
      </c>
      <c r="B6" s="9" t="s">
        <v>16</v>
      </c>
      <c r="C6" s="10">
        <f t="shared" si="0"/>
        <v>89.322438415992792</v>
      </c>
      <c r="D6" s="11">
        <f t="shared" si="1"/>
        <v>2</v>
      </c>
      <c r="E6" s="12">
        <f>'Wage Dimension'!C7</f>
        <v>71.612192079963918</v>
      </c>
      <c r="F6" s="13">
        <f>'Worker Protection Dimension'!C8</f>
        <v>91.666666666666671</v>
      </c>
      <c r="G6" s="14">
        <f>'Right to Organize'!C9</f>
        <v>100</v>
      </c>
      <c r="H6" s="15"/>
      <c r="I6" s="15"/>
      <c r="J6" s="15"/>
      <c r="K6" s="15"/>
      <c r="L6" s="15"/>
      <c r="M6" s="15"/>
      <c r="N6" s="15"/>
      <c r="O6" s="15"/>
      <c r="P6" s="15"/>
      <c r="Q6" s="15"/>
      <c r="R6" s="15"/>
      <c r="S6" s="15"/>
      <c r="T6" s="16"/>
      <c r="U6" s="17"/>
      <c r="V6" s="17"/>
      <c r="W6" s="17"/>
      <c r="X6" s="17"/>
      <c r="Y6" s="17"/>
      <c r="Z6" s="17"/>
    </row>
    <row r="7" spans="1:26" ht="15.75" x14ac:dyDescent="0.25">
      <c r="A7" s="8" t="s">
        <v>17</v>
      </c>
      <c r="B7" s="9" t="s">
        <v>18</v>
      </c>
      <c r="C7" s="10">
        <f t="shared" si="0"/>
        <v>70.625257365521094</v>
      </c>
      <c r="D7" s="11">
        <f t="shared" si="1"/>
        <v>9</v>
      </c>
      <c r="E7" s="12">
        <f>'Wage Dimension'!C8</f>
        <v>53.126286827605433</v>
      </c>
      <c r="F7" s="13">
        <f>'Worker Protection Dimension'!C9</f>
        <v>66.666666666666671</v>
      </c>
      <c r="G7" s="14">
        <f>'Right to Organize'!C10</f>
        <v>100</v>
      </c>
      <c r="H7" s="15"/>
      <c r="I7" s="15"/>
      <c r="J7" s="15"/>
      <c r="K7" s="15"/>
      <c r="L7" s="15"/>
      <c r="M7" s="15"/>
      <c r="N7" s="15"/>
      <c r="O7" s="15"/>
      <c r="P7" s="15"/>
      <c r="Q7" s="15"/>
      <c r="R7" s="15"/>
      <c r="S7" s="15"/>
      <c r="T7" s="16"/>
      <c r="U7" s="17"/>
      <c r="V7" s="17"/>
      <c r="W7" s="17"/>
      <c r="X7" s="17"/>
      <c r="Y7" s="17"/>
      <c r="Z7" s="17"/>
    </row>
    <row r="8" spans="1:26" ht="15.75" x14ac:dyDescent="0.25">
      <c r="A8" s="8" t="s">
        <v>19</v>
      </c>
      <c r="B8" s="9" t="s">
        <v>20</v>
      </c>
      <c r="C8" s="10">
        <f t="shared" si="0"/>
        <v>78.724820461947473</v>
      </c>
      <c r="D8" s="11">
        <f t="shared" si="1"/>
        <v>5</v>
      </c>
      <c r="E8" s="12">
        <f>'Wage Dimension'!C9</f>
        <v>31.124102309737363</v>
      </c>
      <c r="F8" s="13">
        <f>'Worker Protection Dimension'!C10</f>
        <v>87.5</v>
      </c>
      <c r="G8" s="14">
        <f>'Right to Organize'!C11</f>
        <v>100</v>
      </c>
      <c r="H8" s="15"/>
      <c r="I8" s="15"/>
      <c r="J8" s="15"/>
      <c r="K8" s="15"/>
      <c r="L8" s="15"/>
      <c r="M8" s="15"/>
      <c r="N8" s="15"/>
      <c r="O8" s="15"/>
      <c r="P8" s="15"/>
      <c r="Q8" s="15"/>
      <c r="R8" s="15"/>
      <c r="S8" s="15"/>
      <c r="T8" s="16"/>
      <c r="U8" s="17"/>
      <c r="V8" s="17"/>
      <c r="W8" s="17"/>
      <c r="X8" s="17"/>
      <c r="Y8" s="17"/>
      <c r="Z8" s="17"/>
    </row>
    <row r="9" spans="1:26" ht="15.75" x14ac:dyDescent="0.25">
      <c r="A9" s="8" t="s">
        <v>21</v>
      </c>
      <c r="B9" s="9" t="s">
        <v>22</v>
      </c>
      <c r="C9" s="10">
        <f t="shared" si="0"/>
        <v>50.295338300520839</v>
      </c>
      <c r="D9" s="11">
        <f t="shared" si="1"/>
        <v>21</v>
      </c>
      <c r="E9" s="12">
        <f>'Wage Dimension'!C10</f>
        <v>1.4766915026042144</v>
      </c>
      <c r="F9" s="13">
        <f>'Worker Protection Dimension'!C11</f>
        <v>50</v>
      </c>
      <c r="G9" s="14">
        <f>'Right to Organize'!C12</f>
        <v>100</v>
      </c>
      <c r="H9" s="15"/>
      <c r="I9" s="15"/>
      <c r="J9" s="15"/>
      <c r="K9" s="15"/>
      <c r="L9" s="15"/>
      <c r="M9" s="15"/>
      <c r="N9" s="15"/>
      <c r="O9" s="15"/>
      <c r="P9" s="15"/>
      <c r="Q9" s="15"/>
      <c r="R9" s="15"/>
      <c r="S9" s="15"/>
      <c r="T9" s="16"/>
      <c r="U9" s="17"/>
      <c r="V9" s="17"/>
      <c r="W9" s="17"/>
      <c r="X9" s="17"/>
      <c r="Y9" s="17"/>
      <c r="Z9" s="17"/>
    </row>
    <row r="10" spans="1:26" ht="15.75" x14ac:dyDescent="0.25">
      <c r="A10" s="8" t="s">
        <v>23</v>
      </c>
      <c r="B10" s="9" t="s">
        <v>24</v>
      </c>
      <c r="C10" s="10">
        <f t="shared" si="0"/>
        <v>67.418688400648975</v>
      </c>
      <c r="D10" s="11">
        <f t="shared" si="1"/>
        <v>13</v>
      </c>
      <c r="E10" s="12">
        <f>'Wage Dimension'!C11</f>
        <v>16.260108669911606</v>
      </c>
      <c r="F10" s="13">
        <f>'Worker Protection Dimension'!C12</f>
        <v>73.6111111111111</v>
      </c>
      <c r="G10" s="14">
        <f>'Right to Organize'!C13</f>
        <v>100</v>
      </c>
      <c r="H10" s="15"/>
      <c r="I10" s="15"/>
      <c r="J10" s="15"/>
      <c r="K10" s="15"/>
      <c r="L10" s="15"/>
      <c r="M10" s="15"/>
      <c r="N10" s="15"/>
      <c r="O10" s="15"/>
      <c r="P10" s="15"/>
      <c r="Q10" s="15"/>
      <c r="R10" s="15"/>
      <c r="S10" s="15"/>
      <c r="T10" s="16"/>
      <c r="U10" s="17"/>
      <c r="V10" s="17"/>
      <c r="W10" s="17"/>
      <c r="X10" s="17"/>
      <c r="Y10" s="17"/>
      <c r="Z10" s="17"/>
    </row>
    <row r="11" spans="1:26" ht="15.75" x14ac:dyDescent="0.25">
      <c r="A11" s="8" t="s">
        <v>25</v>
      </c>
      <c r="B11" s="9" t="s">
        <v>26</v>
      </c>
      <c r="C11" s="10">
        <f t="shared" si="0"/>
        <v>41.551801085988998</v>
      </c>
      <c r="D11" s="11">
        <f t="shared" si="1"/>
        <v>27</v>
      </c>
      <c r="E11" s="12">
        <f>'Wage Dimension'!C12</f>
        <v>41.092338763278335</v>
      </c>
      <c r="F11" s="13">
        <f>'Worker Protection Dimension'!C13</f>
        <v>22.222222222222218</v>
      </c>
      <c r="G11" s="14">
        <f>'Right to Organize'!C14</f>
        <v>100</v>
      </c>
      <c r="H11" s="15"/>
      <c r="I11" s="15"/>
      <c r="J11" s="15"/>
      <c r="K11" s="15"/>
      <c r="L11" s="15"/>
      <c r="M11" s="15"/>
      <c r="N11" s="15"/>
      <c r="O11" s="15"/>
      <c r="P11" s="15"/>
      <c r="Q11" s="15"/>
      <c r="R11" s="15"/>
      <c r="S11" s="15"/>
      <c r="T11" s="16"/>
      <c r="U11" s="17"/>
      <c r="V11" s="17"/>
      <c r="W11" s="17"/>
      <c r="X11" s="17"/>
      <c r="Y11" s="17"/>
      <c r="Z11" s="17"/>
    </row>
    <row r="12" spans="1:26" ht="15.75" x14ac:dyDescent="0.25">
      <c r="A12" s="8" t="s">
        <v>27</v>
      </c>
      <c r="B12" s="9" t="s">
        <v>28</v>
      </c>
      <c r="C12" s="10">
        <f t="shared" si="0"/>
        <v>8.8280228094096724</v>
      </c>
      <c r="D12" s="11">
        <f t="shared" si="1"/>
        <v>51</v>
      </c>
      <c r="E12" s="12">
        <f>'Wage Dimension'!C13</f>
        <v>2.4734473803817054</v>
      </c>
      <c r="F12" s="13">
        <f>'Worker Protection Dimension'!C14</f>
        <v>13.888888888888888</v>
      </c>
      <c r="G12" s="14">
        <f>'Right to Organize'!C15</f>
        <v>0</v>
      </c>
      <c r="H12" s="15"/>
      <c r="I12" s="15"/>
      <c r="J12" s="15"/>
      <c r="K12" s="15"/>
      <c r="L12" s="15"/>
      <c r="M12" s="15"/>
      <c r="N12" s="15"/>
      <c r="O12" s="15"/>
      <c r="P12" s="15"/>
      <c r="Q12" s="15"/>
      <c r="R12" s="15"/>
      <c r="S12" s="15"/>
      <c r="T12" s="16"/>
      <c r="U12" s="17"/>
      <c r="V12" s="17"/>
      <c r="W12" s="17"/>
      <c r="X12" s="17"/>
      <c r="Y12" s="17"/>
      <c r="Z12" s="17"/>
    </row>
    <row r="13" spans="1:26" ht="15.75" x14ac:dyDescent="0.25">
      <c r="A13" s="8" t="s">
        <v>29</v>
      </c>
      <c r="B13" s="9" t="s">
        <v>30</v>
      </c>
      <c r="C13" s="10">
        <f t="shared" si="0"/>
        <v>69.434144649881347</v>
      </c>
      <c r="D13" s="11">
        <f t="shared" si="1"/>
        <v>10</v>
      </c>
      <c r="E13" s="12">
        <f>'Wage Dimension'!C14</f>
        <v>47.170723249406727</v>
      </c>
      <c r="F13" s="13">
        <f>'Worker Protection Dimension'!C15</f>
        <v>66.666666666666671</v>
      </c>
      <c r="G13" s="14">
        <f>'Right to Organize'!C16</f>
        <v>100</v>
      </c>
      <c r="H13" s="15"/>
      <c r="I13" s="15"/>
      <c r="J13" s="15"/>
      <c r="K13" s="15"/>
      <c r="L13" s="15"/>
      <c r="M13" s="15"/>
      <c r="N13" s="15"/>
      <c r="O13" s="15"/>
      <c r="P13" s="15"/>
      <c r="Q13" s="15"/>
      <c r="R13" s="15"/>
      <c r="S13" s="15"/>
      <c r="T13" s="16"/>
      <c r="U13" s="17"/>
      <c r="V13" s="17"/>
      <c r="W13" s="17"/>
      <c r="X13" s="17"/>
      <c r="Y13" s="17"/>
      <c r="Z13" s="17"/>
    </row>
    <row r="14" spans="1:26" ht="15.75" x14ac:dyDescent="0.25">
      <c r="A14" s="8" t="s">
        <v>31</v>
      </c>
      <c r="B14" s="18" t="s">
        <v>32</v>
      </c>
      <c r="C14" s="10">
        <f t="shared" si="0"/>
        <v>36.059579989995882</v>
      </c>
      <c r="D14" s="11">
        <f t="shared" si="1"/>
        <v>34</v>
      </c>
      <c r="E14" s="12">
        <f>'Wage Dimension'!C15</f>
        <v>13.631233283312751</v>
      </c>
      <c r="F14" s="13">
        <f>'Worker Protection Dimension'!C16</f>
        <v>22.222222222222218</v>
      </c>
      <c r="G14" s="14">
        <f>'Right to Organize'!C17</f>
        <v>100</v>
      </c>
      <c r="H14" s="15"/>
      <c r="I14" s="15"/>
      <c r="J14" s="15"/>
      <c r="K14" s="15"/>
      <c r="L14" s="15"/>
      <c r="M14" s="15"/>
      <c r="N14" s="15"/>
      <c r="O14" s="15"/>
      <c r="P14" s="15"/>
      <c r="Q14" s="15"/>
      <c r="R14" s="15"/>
      <c r="S14" s="15"/>
      <c r="T14" s="16"/>
      <c r="U14" s="17"/>
      <c r="V14" s="17"/>
      <c r="W14" s="17"/>
      <c r="X14" s="17"/>
      <c r="Y14" s="17"/>
      <c r="Z14" s="17"/>
    </row>
    <row r="15" spans="1:26" ht="15.75" x14ac:dyDescent="0.25">
      <c r="A15" s="8" t="s">
        <v>33</v>
      </c>
      <c r="B15" s="18" t="s">
        <v>34</v>
      </c>
      <c r="C15" s="10">
        <f t="shared" si="0"/>
        <v>68.17744572068581</v>
      </c>
      <c r="D15" s="11">
        <f t="shared" si="1"/>
        <v>12</v>
      </c>
      <c r="E15" s="12">
        <f>'Wage Dimension'!C16</f>
        <v>40.887228603429058</v>
      </c>
      <c r="F15" s="13">
        <f>'Worker Protection Dimension'!C17</f>
        <v>66.666666666666671</v>
      </c>
      <c r="G15" s="14">
        <f>'Right to Organize'!C18</f>
        <v>100</v>
      </c>
      <c r="H15" s="15"/>
      <c r="I15" s="15"/>
      <c r="J15" s="15"/>
      <c r="K15" s="15"/>
      <c r="L15" s="15"/>
      <c r="M15" s="15"/>
      <c r="N15" s="15"/>
      <c r="O15" s="15"/>
      <c r="P15" s="15"/>
      <c r="Q15" s="15"/>
      <c r="R15" s="15"/>
      <c r="S15" s="15"/>
      <c r="T15" s="16"/>
      <c r="U15" s="17"/>
      <c r="V15" s="17"/>
      <c r="W15" s="17"/>
      <c r="X15" s="17"/>
      <c r="Y15" s="17"/>
      <c r="Z15" s="17"/>
    </row>
    <row r="16" spans="1:26" ht="15.75" x14ac:dyDescent="0.25">
      <c r="A16" s="8" t="s">
        <v>35</v>
      </c>
      <c r="B16" s="18" t="s">
        <v>36</v>
      </c>
      <c r="C16" s="10">
        <f t="shared" si="0"/>
        <v>39.144212203087491</v>
      </c>
      <c r="D16" s="11">
        <f t="shared" si="1"/>
        <v>31</v>
      </c>
      <c r="E16" s="12">
        <f>'Wage Dimension'!C17</f>
        <v>4.0543943487708125</v>
      </c>
      <c r="F16" s="13">
        <f>'Worker Protection Dimension'!C18</f>
        <v>30.555555555555554</v>
      </c>
      <c r="G16" s="14">
        <f>'Right to Organize'!C19</f>
        <v>100</v>
      </c>
      <c r="H16" s="15"/>
      <c r="I16" s="15"/>
      <c r="J16" s="15"/>
      <c r="K16" s="15"/>
      <c r="L16" s="15"/>
      <c r="M16" s="15"/>
      <c r="N16" s="15"/>
      <c r="O16" s="15"/>
      <c r="P16" s="15"/>
      <c r="Q16" s="15"/>
      <c r="R16" s="15"/>
      <c r="S16" s="15"/>
      <c r="T16" s="16"/>
      <c r="U16" s="17"/>
      <c r="V16" s="17"/>
      <c r="W16" s="17"/>
      <c r="X16" s="17"/>
      <c r="Y16" s="17"/>
      <c r="Z16" s="17"/>
    </row>
    <row r="17" spans="1:26" ht="15.75" x14ac:dyDescent="0.25">
      <c r="A17" s="8" t="s">
        <v>37</v>
      </c>
      <c r="B17" s="18" t="s">
        <v>38</v>
      </c>
      <c r="C17" s="10">
        <f t="shared" si="0"/>
        <v>37.299965820416006</v>
      </c>
      <c r="D17" s="11">
        <f t="shared" si="1"/>
        <v>33</v>
      </c>
      <c r="E17" s="12">
        <f>'Wage Dimension'!C18</f>
        <v>19.833162435413367</v>
      </c>
      <c r="F17" s="13">
        <f>'Worker Protection Dimension'!C19</f>
        <v>22.222222222222218</v>
      </c>
      <c r="G17" s="14">
        <f>'Right to Organize'!C20</f>
        <v>100</v>
      </c>
      <c r="H17" s="15"/>
      <c r="I17" s="15"/>
      <c r="J17" s="15"/>
      <c r="K17" s="15"/>
      <c r="L17" s="15"/>
      <c r="M17" s="15"/>
      <c r="N17" s="15"/>
      <c r="O17" s="15"/>
      <c r="P17" s="15"/>
      <c r="Q17" s="15"/>
      <c r="R17" s="15"/>
      <c r="S17" s="15"/>
      <c r="T17" s="16"/>
      <c r="U17" s="17"/>
      <c r="V17" s="17"/>
      <c r="W17" s="17"/>
      <c r="X17" s="17"/>
      <c r="Y17" s="17"/>
      <c r="Z17" s="17"/>
    </row>
    <row r="18" spans="1:26" ht="15.75" x14ac:dyDescent="0.25">
      <c r="A18" s="8" t="s">
        <v>39</v>
      </c>
      <c r="B18" s="18" t="s">
        <v>40</v>
      </c>
      <c r="C18" s="10">
        <f t="shared" si="0"/>
        <v>33.721749259153647</v>
      </c>
      <c r="D18" s="11">
        <f t="shared" si="1"/>
        <v>40</v>
      </c>
      <c r="E18" s="12">
        <f>'Wage Dimension'!C19</f>
        <v>1.9420796291015907</v>
      </c>
      <c r="F18" s="13">
        <f>'Worker Protection Dimension'!C20</f>
        <v>22.222222222222218</v>
      </c>
      <c r="G18" s="14">
        <f>'Right to Organize'!C21</f>
        <v>100</v>
      </c>
      <c r="H18" s="15"/>
      <c r="I18" s="15"/>
      <c r="J18" s="15"/>
      <c r="K18" s="15"/>
      <c r="L18" s="15"/>
      <c r="M18" s="15"/>
      <c r="N18" s="15"/>
      <c r="O18" s="15"/>
      <c r="P18" s="15"/>
      <c r="Q18" s="15"/>
      <c r="R18" s="15"/>
      <c r="S18" s="15"/>
      <c r="T18" s="16"/>
      <c r="U18" s="17"/>
      <c r="V18" s="17"/>
      <c r="W18" s="17"/>
      <c r="X18" s="17"/>
      <c r="Y18" s="17"/>
      <c r="Z18" s="17"/>
    </row>
    <row r="19" spans="1:26" ht="15.75" x14ac:dyDescent="0.25">
      <c r="A19" s="8" t="s">
        <v>41</v>
      </c>
      <c r="B19" s="18" t="s">
        <v>42</v>
      </c>
      <c r="C19" s="10">
        <f t="shared" si="0"/>
        <v>33.937736171785701</v>
      </c>
      <c r="D19" s="11">
        <f t="shared" si="1"/>
        <v>36</v>
      </c>
      <c r="E19" s="12">
        <f>'Wage Dimension'!C20</f>
        <v>3.0220141922618509</v>
      </c>
      <c r="F19" s="13">
        <f>'Worker Protection Dimension'!C21</f>
        <v>38.888888888888886</v>
      </c>
      <c r="G19" s="14">
        <f>'Right to Organize'!C22</f>
        <v>50</v>
      </c>
      <c r="H19" s="15"/>
      <c r="I19" s="15"/>
      <c r="J19" s="15"/>
      <c r="K19" s="15"/>
      <c r="L19" s="15"/>
      <c r="M19" s="15"/>
      <c r="N19" s="15"/>
      <c r="O19" s="15"/>
      <c r="P19" s="15"/>
      <c r="Q19" s="15"/>
      <c r="R19" s="15"/>
      <c r="S19" s="15"/>
      <c r="T19" s="16"/>
      <c r="U19" s="17"/>
      <c r="V19" s="17"/>
      <c r="W19" s="17"/>
      <c r="X19" s="17"/>
      <c r="Y19" s="17"/>
      <c r="Z19" s="17"/>
    </row>
    <row r="20" spans="1:26" ht="15.75" x14ac:dyDescent="0.25">
      <c r="A20" s="8" t="s">
        <v>43</v>
      </c>
      <c r="B20" s="18" t="s">
        <v>44</v>
      </c>
      <c r="C20" s="10">
        <f t="shared" si="0"/>
        <v>32.132348142232871</v>
      </c>
      <c r="D20" s="11">
        <f t="shared" si="1"/>
        <v>42</v>
      </c>
      <c r="E20" s="12">
        <f>'Wage Dimension'!C21</f>
        <v>2.328407377831033</v>
      </c>
      <c r="F20" s="13">
        <f>'Worker Protection Dimension'!C22</f>
        <v>36.111111111111107</v>
      </c>
      <c r="G20" s="14">
        <f>'Right to Organize'!C23</f>
        <v>50</v>
      </c>
      <c r="H20" s="15"/>
      <c r="I20" s="15"/>
      <c r="J20" s="15"/>
      <c r="K20" s="15"/>
      <c r="L20" s="15"/>
      <c r="M20" s="15"/>
      <c r="N20" s="15"/>
      <c r="O20" s="15"/>
      <c r="P20" s="15"/>
      <c r="Q20" s="15"/>
      <c r="R20" s="15"/>
      <c r="S20" s="15"/>
      <c r="T20" s="16"/>
      <c r="U20" s="17"/>
      <c r="V20" s="17"/>
      <c r="W20" s="17"/>
      <c r="X20" s="17"/>
      <c r="Y20" s="17"/>
      <c r="Z20" s="17"/>
    </row>
    <row r="21" spans="1:26" ht="15.75" customHeight="1" x14ac:dyDescent="0.25">
      <c r="A21" s="8" t="s">
        <v>45</v>
      </c>
      <c r="B21" s="18" t="s">
        <v>46</v>
      </c>
      <c r="C21" s="10">
        <f t="shared" si="0"/>
        <v>61.904467312198179</v>
      </c>
      <c r="D21" s="11">
        <f t="shared" si="1"/>
        <v>15</v>
      </c>
      <c r="E21" s="12">
        <f>'Wage Dimension'!C22</f>
        <v>34.52233656099088</v>
      </c>
      <c r="F21" s="13">
        <f>'Worker Protection Dimension'!C23</f>
        <v>58.333333333333336</v>
      </c>
      <c r="G21" s="14">
        <f>'Right to Organize'!C24</f>
        <v>100</v>
      </c>
      <c r="H21" s="15"/>
      <c r="I21" s="15"/>
      <c r="J21" s="15"/>
      <c r="K21" s="15"/>
      <c r="L21" s="15"/>
      <c r="M21" s="15"/>
      <c r="N21" s="15"/>
      <c r="O21" s="15"/>
      <c r="P21" s="15"/>
      <c r="Q21" s="15"/>
      <c r="R21" s="15"/>
      <c r="S21" s="15"/>
      <c r="T21" s="16"/>
      <c r="U21" s="17"/>
      <c r="V21" s="17"/>
      <c r="W21" s="17"/>
      <c r="X21" s="17"/>
      <c r="Y21" s="17"/>
      <c r="Z21" s="17"/>
    </row>
    <row r="22" spans="1:26" ht="15.75" customHeight="1" x14ac:dyDescent="0.25">
      <c r="A22" s="8" t="s">
        <v>47</v>
      </c>
      <c r="B22" s="18" t="s">
        <v>48</v>
      </c>
      <c r="C22" s="10">
        <f t="shared" si="0"/>
        <v>57.083180484775916</v>
      </c>
      <c r="D22" s="11">
        <f t="shared" si="1"/>
        <v>19</v>
      </c>
      <c r="E22" s="12">
        <f>'Wage Dimension'!C23</f>
        <v>10.415902423879588</v>
      </c>
      <c r="F22" s="13">
        <f>'Worker Protection Dimension'!C24</f>
        <v>58.333333333333336</v>
      </c>
      <c r="G22" s="14">
        <f>'Right to Organize'!C25</f>
        <v>100</v>
      </c>
      <c r="H22" s="15"/>
      <c r="I22" s="15"/>
      <c r="J22" s="15"/>
      <c r="K22" s="15"/>
      <c r="L22" s="15"/>
      <c r="M22" s="15"/>
      <c r="N22" s="15"/>
      <c r="O22" s="15"/>
      <c r="P22" s="15"/>
      <c r="Q22" s="15"/>
      <c r="R22" s="15"/>
      <c r="S22" s="15"/>
      <c r="T22" s="16"/>
      <c r="U22" s="17"/>
      <c r="V22" s="17"/>
      <c r="W22" s="17"/>
      <c r="X22" s="17"/>
      <c r="Y22" s="17"/>
      <c r="Z22" s="17"/>
    </row>
    <row r="23" spans="1:26" ht="15.75" customHeight="1" x14ac:dyDescent="0.25">
      <c r="A23" s="8" t="s">
        <v>49</v>
      </c>
      <c r="B23" s="18" t="s">
        <v>50</v>
      </c>
      <c r="C23" s="10">
        <f t="shared" si="0"/>
        <v>76.681487797407527</v>
      </c>
      <c r="D23" s="11">
        <f t="shared" si="1"/>
        <v>6</v>
      </c>
      <c r="E23" s="12">
        <f>'Wage Dimension'!C24</f>
        <v>20.907438987037629</v>
      </c>
      <c r="F23" s="13">
        <f>'Worker Protection Dimension'!C25</f>
        <v>87.5</v>
      </c>
      <c r="G23" s="14">
        <f>'Right to Organize'!C26</f>
        <v>100</v>
      </c>
      <c r="H23" s="15"/>
      <c r="I23" s="15"/>
      <c r="J23" s="15"/>
      <c r="K23" s="15"/>
      <c r="L23" s="15"/>
      <c r="M23" s="15"/>
      <c r="N23" s="15"/>
      <c r="O23" s="15"/>
      <c r="P23" s="15"/>
      <c r="Q23" s="15"/>
      <c r="R23" s="15"/>
      <c r="S23" s="15"/>
      <c r="T23" s="16"/>
      <c r="U23" s="17"/>
      <c r="V23" s="17"/>
      <c r="W23" s="17"/>
      <c r="X23" s="17"/>
      <c r="Y23" s="17"/>
      <c r="Z23" s="17"/>
    </row>
    <row r="24" spans="1:26" ht="15.75" customHeight="1" x14ac:dyDescent="0.25">
      <c r="A24" s="8" t="s">
        <v>51</v>
      </c>
      <c r="B24" s="18" t="s">
        <v>52</v>
      </c>
      <c r="C24" s="10">
        <f t="shared" si="0"/>
        <v>41.427649839038679</v>
      </c>
      <c r="D24" s="11">
        <f t="shared" si="1"/>
        <v>28</v>
      </c>
      <c r="E24" s="12">
        <f>'Wage Dimension'!C25</f>
        <v>11.30491586186009</v>
      </c>
      <c r="F24" s="13">
        <f>'Worker Protection Dimension'!C26</f>
        <v>31.944444444444443</v>
      </c>
      <c r="G24" s="14">
        <f>'Right to Organize'!C27</f>
        <v>100</v>
      </c>
      <c r="H24" s="15"/>
      <c r="I24" s="15"/>
      <c r="J24" s="15"/>
      <c r="K24" s="15"/>
      <c r="L24" s="15"/>
      <c r="M24" s="15"/>
      <c r="N24" s="15"/>
      <c r="O24" s="15"/>
      <c r="P24" s="15"/>
      <c r="Q24" s="15"/>
      <c r="R24" s="15"/>
      <c r="S24" s="15"/>
      <c r="T24" s="16"/>
      <c r="U24" s="17"/>
      <c r="V24" s="17"/>
      <c r="W24" s="17"/>
      <c r="X24" s="17"/>
      <c r="Y24" s="17"/>
      <c r="Z24" s="17"/>
    </row>
    <row r="25" spans="1:26" ht="15.75" customHeight="1" x14ac:dyDescent="0.25">
      <c r="A25" s="8" t="s">
        <v>53</v>
      </c>
      <c r="B25" s="18" t="s">
        <v>54</v>
      </c>
      <c r="C25" s="10">
        <f t="shared" si="0"/>
        <v>59.541818225245834</v>
      </c>
      <c r="D25" s="11">
        <f t="shared" si="1"/>
        <v>18</v>
      </c>
      <c r="E25" s="12">
        <f>'Wage Dimension'!C26</f>
        <v>64.37575779289584</v>
      </c>
      <c r="F25" s="13">
        <f>'Worker Protection Dimension'!C27</f>
        <v>44.444444444444436</v>
      </c>
      <c r="G25" s="14">
        <f>'Right to Organize'!C28</f>
        <v>100</v>
      </c>
      <c r="H25" s="15"/>
      <c r="I25" s="15"/>
      <c r="J25" s="15"/>
      <c r="K25" s="15"/>
      <c r="L25" s="15"/>
      <c r="M25" s="15"/>
      <c r="N25" s="15"/>
      <c r="O25" s="15"/>
      <c r="P25" s="15"/>
      <c r="Q25" s="15"/>
      <c r="R25" s="15"/>
      <c r="S25" s="15"/>
      <c r="T25" s="16"/>
      <c r="U25" s="17"/>
      <c r="V25" s="17"/>
      <c r="W25" s="17"/>
      <c r="X25" s="17"/>
      <c r="Y25" s="17"/>
      <c r="Z25" s="17"/>
    </row>
    <row r="26" spans="1:26" ht="15.75" customHeight="1" x14ac:dyDescent="0.25">
      <c r="A26" s="8" t="s">
        <v>55</v>
      </c>
      <c r="B26" s="18" t="s">
        <v>56</v>
      </c>
      <c r="C26" s="10">
        <f t="shared" si="0"/>
        <v>10.781123102790415</v>
      </c>
      <c r="D26" s="11">
        <f t="shared" si="1"/>
        <v>49</v>
      </c>
      <c r="E26" s="12">
        <f>'Wage Dimension'!C27</f>
        <v>3.9056155139520783</v>
      </c>
      <c r="F26" s="13">
        <f>'Worker Protection Dimension'!C28</f>
        <v>0</v>
      </c>
      <c r="G26" s="14">
        <f>'Right to Organize'!C29</f>
        <v>50</v>
      </c>
      <c r="H26" s="15"/>
      <c r="I26" s="15"/>
      <c r="J26" s="15"/>
      <c r="K26" s="15"/>
      <c r="L26" s="15"/>
      <c r="M26" s="15"/>
      <c r="N26" s="15"/>
      <c r="O26" s="15"/>
      <c r="P26" s="15"/>
      <c r="Q26" s="15"/>
      <c r="R26" s="15"/>
      <c r="S26" s="15"/>
      <c r="T26" s="16"/>
      <c r="U26" s="17"/>
      <c r="V26" s="17"/>
      <c r="W26" s="17"/>
      <c r="X26" s="17"/>
      <c r="Y26" s="17"/>
      <c r="Z26" s="17"/>
    </row>
    <row r="27" spans="1:26" ht="15.75" customHeight="1" x14ac:dyDescent="0.25">
      <c r="A27" s="8" t="s">
        <v>57</v>
      </c>
      <c r="B27" s="18" t="s">
        <v>58</v>
      </c>
      <c r="C27" s="10">
        <f t="shared" si="0"/>
        <v>39.96262032071067</v>
      </c>
      <c r="D27" s="11">
        <f t="shared" si="1"/>
        <v>29</v>
      </c>
      <c r="E27" s="12">
        <f>'Wage Dimension'!C28</f>
        <v>33.146434936886706</v>
      </c>
      <c r="F27" s="13">
        <f>'Worker Protection Dimension'!C29</f>
        <v>22.222222222222218</v>
      </c>
      <c r="G27" s="14">
        <f>'Right to Organize'!C30</f>
        <v>100</v>
      </c>
      <c r="H27" s="15"/>
      <c r="I27" s="15"/>
      <c r="J27" s="15"/>
      <c r="K27" s="15"/>
      <c r="L27" s="15"/>
      <c r="M27" s="15"/>
      <c r="N27" s="15"/>
      <c r="O27" s="15"/>
      <c r="P27" s="15"/>
      <c r="Q27" s="15"/>
      <c r="R27" s="15"/>
      <c r="S27" s="15"/>
      <c r="T27" s="16"/>
      <c r="U27" s="17"/>
      <c r="V27" s="17"/>
      <c r="W27" s="17"/>
      <c r="X27" s="17"/>
      <c r="Y27" s="17"/>
      <c r="Z27" s="17"/>
    </row>
    <row r="28" spans="1:26" ht="15.75" customHeight="1" x14ac:dyDescent="0.25">
      <c r="A28" s="8" t="s">
        <v>59</v>
      </c>
      <c r="B28" s="18" t="s">
        <v>60</v>
      </c>
      <c r="C28" s="10">
        <f t="shared" si="0"/>
        <v>45.285307010603539</v>
      </c>
      <c r="D28" s="11">
        <f t="shared" si="1"/>
        <v>24</v>
      </c>
      <c r="E28" s="12">
        <f>'Wage Dimension'!C29</f>
        <v>59.759868386351044</v>
      </c>
      <c r="F28" s="13">
        <f>'Worker Protection Dimension'!C30</f>
        <v>22.222222222222218</v>
      </c>
      <c r="G28" s="14">
        <f>'Right to Organize'!C31</f>
        <v>100</v>
      </c>
      <c r="H28" s="15"/>
      <c r="I28" s="15"/>
      <c r="J28" s="15"/>
      <c r="K28" s="15"/>
      <c r="L28" s="15"/>
      <c r="M28" s="15"/>
      <c r="N28" s="15"/>
      <c r="O28" s="15"/>
      <c r="P28" s="15"/>
      <c r="Q28" s="15"/>
      <c r="R28" s="15"/>
      <c r="S28" s="15"/>
      <c r="T28" s="16"/>
      <c r="U28" s="17"/>
      <c r="V28" s="17"/>
      <c r="W28" s="17"/>
      <c r="X28" s="17"/>
      <c r="Y28" s="17"/>
      <c r="Z28" s="17"/>
    </row>
    <row r="29" spans="1:26" ht="15.75" customHeight="1" x14ac:dyDescent="0.25">
      <c r="A29" s="8" t="s">
        <v>61</v>
      </c>
      <c r="B29" s="18" t="s">
        <v>62</v>
      </c>
      <c r="C29" s="10">
        <f t="shared" si="0"/>
        <v>47.020703786036748</v>
      </c>
      <c r="D29" s="11">
        <f t="shared" si="1"/>
        <v>23</v>
      </c>
      <c r="E29" s="12">
        <f>'Wage Dimension'!C30</f>
        <v>1.7701855968504492</v>
      </c>
      <c r="F29" s="13">
        <f>'Worker Protection Dimension'!C31</f>
        <v>44.444444444444436</v>
      </c>
      <c r="G29" s="14">
        <f>'Right to Organize'!C32</f>
        <v>100</v>
      </c>
      <c r="H29" s="15"/>
      <c r="I29" s="15"/>
      <c r="J29" s="15"/>
      <c r="K29" s="15"/>
      <c r="L29" s="15"/>
      <c r="M29" s="15"/>
      <c r="N29" s="15"/>
      <c r="O29" s="15"/>
      <c r="P29" s="15"/>
      <c r="Q29" s="15"/>
      <c r="R29" s="15"/>
      <c r="S29" s="15"/>
      <c r="T29" s="16"/>
      <c r="U29" s="17"/>
      <c r="V29" s="17"/>
      <c r="W29" s="17"/>
      <c r="X29" s="17"/>
      <c r="Y29" s="17"/>
      <c r="Z29" s="17"/>
    </row>
    <row r="30" spans="1:26" ht="15.75" customHeight="1" x14ac:dyDescent="0.25">
      <c r="A30" s="8" t="s">
        <v>63</v>
      </c>
      <c r="B30" s="18" t="s">
        <v>64</v>
      </c>
      <c r="C30" s="10">
        <f t="shared" si="0"/>
        <v>75.347736678748703</v>
      </c>
      <c r="D30" s="11">
        <f t="shared" si="1"/>
        <v>8</v>
      </c>
      <c r="E30" s="12">
        <f>'Wage Dimension'!C31</f>
        <v>64.238683393743514</v>
      </c>
      <c r="F30" s="13">
        <f>'Worker Protection Dimension'!C32</f>
        <v>70.833333333333329</v>
      </c>
      <c r="G30" s="14">
        <f>'Right to Organize'!C33</f>
        <v>100</v>
      </c>
      <c r="H30" s="15"/>
      <c r="I30" s="15"/>
      <c r="J30" s="15"/>
      <c r="K30" s="15"/>
      <c r="L30" s="15"/>
      <c r="M30" s="15"/>
      <c r="N30" s="15"/>
      <c r="O30" s="15"/>
      <c r="P30" s="15"/>
      <c r="Q30" s="15"/>
      <c r="R30" s="15"/>
      <c r="S30" s="15"/>
      <c r="T30" s="16"/>
      <c r="U30" s="17"/>
      <c r="V30" s="17"/>
      <c r="W30" s="17"/>
      <c r="X30" s="17"/>
      <c r="Y30" s="17"/>
      <c r="Z30" s="17"/>
    </row>
    <row r="31" spans="1:26" ht="15.75" customHeight="1" x14ac:dyDescent="0.25">
      <c r="A31" s="8" t="s">
        <v>65</v>
      </c>
      <c r="B31" s="18" t="s">
        <v>66</v>
      </c>
      <c r="C31" s="10">
        <f t="shared" si="0"/>
        <v>43.718556830697224</v>
      </c>
      <c r="D31" s="11">
        <f t="shared" si="1"/>
        <v>26</v>
      </c>
      <c r="E31" s="12">
        <f>'Wage Dimension'!C32</f>
        <v>10.259450820152821</v>
      </c>
      <c r="F31" s="13">
        <f>'Worker Protection Dimension'!C33</f>
        <v>36.111111111111107</v>
      </c>
      <c r="G31" s="14">
        <f>'Right to Organize'!C34</f>
        <v>100</v>
      </c>
      <c r="H31" s="15"/>
      <c r="I31" s="15"/>
      <c r="J31" s="15"/>
      <c r="K31" s="15"/>
      <c r="L31" s="15"/>
      <c r="M31" s="15"/>
      <c r="N31" s="15"/>
      <c r="O31" s="15"/>
      <c r="P31" s="15"/>
      <c r="Q31" s="15"/>
      <c r="R31" s="15"/>
      <c r="S31" s="15"/>
      <c r="T31" s="16"/>
      <c r="U31" s="17"/>
      <c r="V31" s="17"/>
      <c r="W31" s="17"/>
      <c r="X31" s="17"/>
      <c r="Y31" s="17"/>
      <c r="Z31" s="17"/>
    </row>
    <row r="32" spans="1:26" ht="15.75" customHeight="1" x14ac:dyDescent="0.25">
      <c r="A32" s="8" t="s">
        <v>67</v>
      </c>
      <c r="B32" s="18" t="s">
        <v>68</v>
      </c>
      <c r="C32" s="10">
        <f t="shared" si="0"/>
        <v>75.930224266657703</v>
      </c>
      <c r="D32" s="11">
        <f t="shared" si="1"/>
        <v>7</v>
      </c>
      <c r="E32" s="12">
        <f>'Wage Dimension'!C33</f>
        <v>17.151121333288529</v>
      </c>
      <c r="F32" s="13">
        <f>'Worker Protection Dimension'!C34</f>
        <v>87.5</v>
      </c>
      <c r="G32" s="14">
        <f>'Right to Organize'!C35</f>
        <v>100</v>
      </c>
      <c r="H32" s="15"/>
      <c r="I32" s="15"/>
      <c r="J32" s="15"/>
      <c r="K32" s="15"/>
      <c r="L32" s="15"/>
      <c r="M32" s="15"/>
      <c r="N32" s="15"/>
      <c r="O32" s="15"/>
      <c r="P32" s="15"/>
      <c r="Q32" s="15"/>
      <c r="R32" s="15"/>
      <c r="S32" s="15"/>
      <c r="T32" s="16"/>
      <c r="U32" s="17"/>
      <c r="V32" s="17"/>
      <c r="W32" s="17"/>
      <c r="X32" s="17"/>
      <c r="Y32" s="17"/>
      <c r="Z32" s="17"/>
    </row>
    <row r="33" spans="1:26" ht="15.75" customHeight="1" x14ac:dyDescent="0.25">
      <c r="A33" s="8" t="s">
        <v>69</v>
      </c>
      <c r="B33" s="18" t="s">
        <v>70</v>
      </c>
      <c r="C33" s="10">
        <f t="shared" si="0"/>
        <v>60.046862941118818</v>
      </c>
      <c r="D33" s="11">
        <f t="shared" si="1"/>
        <v>17</v>
      </c>
      <c r="E33" s="12">
        <f>'Wage Dimension'!C34</f>
        <v>8.5676480389274303</v>
      </c>
      <c r="F33" s="13">
        <f>'Worker Protection Dimension'!C35</f>
        <v>63.888888888888886</v>
      </c>
      <c r="G33" s="14">
        <f>'Right to Organize'!C36</f>
        <v>100</v>
      </c>
      <c r="H33" s="15"/>
      <c r="I33" s="15"/>
      <c r="J33" s="15"/>
      <c r="K33" s="15"/>
      <c r="L33" s="15"/>
      <c r="M33" s="15"/>
      <c r="N33" s="15"/>
      <c r="O33" s="15"/>
      <c r="P33" s="15"/>
      <c r="Q33" s="15"/>
      <c r="R33" s="15"/>
      <c r="S33" s="15"/>
      <c r="T33" s="16"/>
      <c r="U33" s="17"/>
      <c r="V33" s="17"/>
      <c r="W33" s="17"/>
      <c r="X33" s="17"/>
      <c r="Y33" s="17"/>
      <c r="Z33" s="17"/>
    </row>
    <row r="34" spans="1:26" ht="15.75" customHeight="1" x14ac:dyDescent="0.25">
      <c r="A34" s="8" t="s">
        <v>71</v>
      </c>
      <c r="B34" s="18" t="s">
        <v>72</v>
      </c>
      <c r="C34" s="10">
        <f t="shared" si="0"/>
        <v>85.837401604336435</v>
      </c>
      <c r="D34" s="11">
        <f t="shared" si="1"/>
        <v>3</v>
      </c>
      <c r="E34" s="12">
        <f>'Wage Dimension'!C35</f>
        <v>54.187008021682132</v>
      </c>
      <c r="F34" s="13">
        <f>'Worker Protection Dimension'!C36</f>
        <v>91.666666666666671</v>
      </c>
      <c r="G34" s="14">
        <f>'Right to Organize'!C37</f>
        <v>100</v>
      </c>
      <c r="H34" s="15"/>
      <c r="I34" s="15"/>
      <c r="J34" s="15"/>
      <c r="K34" s="15"/>
      <c r="L34" s="15"/>
      <c r="M34" s="15"/>
      <c r="N34" s="15"/>
      <c r="O34" s="15"/>
      <c r="P34" s="15"/>
      <c r="Q34" s="15"/>
      <c r="R34" s="15"/>
      <c r="S34" s="15"/>
      <c r="T34" s="16"/>
      <c r="U34" s="17"/>
      <c r="V34" s="17"/>
      <c r="W34" s="17"/>
      <c r="X34" s="17"/>
      <c r="Y34" s="17"/>
      <c r="Z34" s="17"/>
    </row>
    <row r="35" spans="1:26" ht="15.75" customHeight="1" x14ac:dyDescent="0.25">
      <c r="A35" s="8" t="s">
        <v>73</v>
      </c>
      <c r="B35" s="18" t="s">
        <v>74</v>
      </c>
      <c r="C35" s="10">
        <f t="shared" si="0"/>
        <v>3.5979825364958287</v>
      </c>
      <c r="D35" s="11">
        <f t="shared" si="1"/>
        <v>52</v>
      </c>
      <c r="E35" s="12">
        <f>'Wage Dimension'!C36</f>
        <v>1.3232460158124799</v>
      </c>
      <c r="F35" s="13">
        <f>'Worker Protection Dimension'!C37</f>
        <v>5.5555555555555545</v>
      </c>
      <c r="G35" s="14">
        <f>'Right to Organize'!C38</f>
        <v>0</v>
      </c>
      <c r="H35" s="15"/>
      <c r="I35" s="15"/>
      <c r="J35" s="15"/>
      <c r="K35" s="15"/>
      <c r="L35" s="15"/>
      <c r="M35" s="15"/>
      <c r="N35" s="15"/>
      <c r="O35" s="15"/>
      <c r="P35" s="15"/>
      <c r="Q35" s="15"/>
      <c r="R35" s="15"/>
      <c r="S35" s="15"/>
      <c r="T35" s="16"/>
      <c r="U35" s="17"/>
      <c r="V35" s="17"/>
      <c r="W35" s="17"/>
      <c r="X35" s="17"/>
      <c r="Y35" s="17"/>
      <c r="Z35" s="17"/>
    </row>
    <row r="36" spans="1:26" ht="15.75" customHeight="1" x14ac:dyDescent="0.25">
      <c r="A36" s="8" t="s">
        <v>75</v>
      </c>
      <c r="B36" s="18" t="s">
        <v>76</v>
      </c>
      <c r="C36" s="10">
        <f t="shared" si="0"/>
        <v>33.737578833516238</v>
      </c>
      <c r="D36" s="11">
        <f t="shared" si="1"/>
        <v>39</v>
      </c>
      <c r="E36" s="12">
        <f>'Wage Dimension'!C37</f>
        <v>27.021227500914549</v>
      </c>
      <c r="F36" s="13">
        <f>'Worker Protection Dimension'!C38</f>
        <v>30.555555555555554</v>
      </c>
      <c r="G36" s="14">
        <f>'Right to Organize'!C39</f>
        <v>50</v>
      </c>
      <c r="H36" s="15"/>
      <c r="I36" s="15"/>
      <c r="J36" s="15"/>
      <c r="K36" s="15"/>
      <c r="L36" s="15"/>
      <c r="M36" s="15"/>
      <c r="N36" s="15"/>
      <c r="O36" s="15"/>
      <c r="P36" s="15"/>
      <c r="Q36" s="15"/>
      <c r="R36" s="15"/>
      <c r="S36" s="15"/>
      <c r="T36" s="16"/>
      <c r="U36" s="17"/>
      <c r="V36" s="17"/>
      <c r="W36" s="17"/>
      <c r="X36" s="17"/>
      <c r="Y36" s="17"/>
      <c r="Z36" s="17"/>
    </row>
    <row r="37" spans="1:26" ht="15.75" customHeight="1" x14ac:dyDescent="0.25">
      <c r="A37" s="8" t="s">
        <v>77</v>
      </c>
      <c r="B37" s="18" t="s">
        <v>78</v>
      </c>
      <c r="C37" s="10">
        <f t="shared" si="0"/>
        <v>37.996640238466327</v>
      </c>
      <c r="D37" s="11">
        <f t="shared" si="1"/>
        <v>32</v>
      </c>
      <c r="E37" s="12">
        <f>'Wage Dimension'!C38</f>
        <v>23.316534525664974</v>
      </c>
      <c r="F37" s="13">
        <f>'Worker Protection Dimension'!C39</f>
        <v>22.222222222222218</v>
      </c>
      <c r="G37" s="14">
        <f>'Right to Organize'!C40</f>
        <v>100</v>
      </c>
      <c r="H37" s="15"/>
      <c r="I37" s="15"/>
      <c r="J37" s="15"/>
      <c r="K37" s="15"/>
      <c r="L37" s="15"/>
      <c r="M37" s="15"/>
      <c r="N37" s="15"/>
      <c r="O37" s="15"/>
      <c r="P37" s="15"/>
      <c r="Q37" s="15"/>
      <c r="R37" s="15"/>
      <c r="S37" s="15"/>
      <c r="T37" s="16"/>
      <c r="U37" s="17"/>
      <c r="V37" s="17"/>
      <c r="W37" s="17"/>
      <c r="X37" s="17"/>
      <c r="Y37" s="17"/>
      <c r="Z37" s="17"/>
    </row>
    <row r="38" spans="1:26" ht="15.75" customHeight="1" x14ac:dyDescent="0.25">
      <c r="A38" s="8" t="s">
        <v>79</v>
      </c>
      <c r="B38" s="18" t="s">
        <v>80</v>
      </c>
      <c r="C38" s="10">
        <f t="shared" si="0"/>
        <v>33.911922980664428</v>
      </c>
      <c r="D38" s="11">
        <f t="shared" si="1"/>
        <v>37</v>
      </c>
      <c r="E38" s="12">
        <f>'Wage Dimension'!C39</f>
        <v>2.8929482366554762</v>
      </c>
      <c r="F38" s="13">
        <f>'Worker Protection Dimension'!C40</f>
        <v>22.222222222222218</v>
      </c>
      <c r="G38" s="14">
        <f>'Right to Organize'!C41</f>
        <v>100</v>
      </c>
      <c r="H38" s="15"/>
      <c r="I38" s="15"/>
      <c r="J38" s="15"/>
      <c r="K38" s="15"/>
      <c r="L38" s="15"/>
      <c r="M38" s="15"/>
      <c r="N38" s="15"/>
      <c r="O38" s="15"/>
      <c r="P38" s="15"/>
      <c r="Q38" s="15"/>
      <c r="R38" s="15"/>
      <c r="S38" s="15"/>
      <c r="T38" s="16"/>
      <c r="U38" s="17"/>
      <c r="V38" s="17"/>
      <c r="W38" s="17"/>
      <c r="X38" s="17"/>
      <c r="Y38" s="17"/>
      <c r="Z38" s="17"/>
    </row>
    <row r="39" spans="1:26" ht="15.75" customHeight="1" x14ac:dyDescent="0.25">
      <c r="A39" s="8" t="s">
        <v>81</v>
      </c>
      <c r="B39" s="18" t="s">
        <v>82</v>
      </c>
      <c r="C39" s="10">
        <f t="shared" si="0"/>
        <v>94.932497754340773</v>
      </c>
      <c r="D39" s="11">
        <f t="shared" si="1"/>
        <v>1</v>
      </c>
      <c r="E39" s="12">
        <f>'Wage Dimension'!C40</f>
        <v>87.162488771703906</v>
      </c>
      <c r="F39" s="13">
        <f>'Worker Protection Dimension'!C41</f>
        <v>95.833333333333329</v>
      </c>
      <c r="G39" s="14">
        <f>'Right to Organize'!C42</f>
        <v>100</v>
      </c>
      <c r="H39" s="15"/>
      <c r="I39" s="15"/>
      <c r="J39" s="15"/>
      <c r="K39" s="15"/>
      <c r="L39" s="15"/>
      <c r="M39" s="15"/>
      <c r="N39" s="15"/>
      <c r="O39" s="15"/>
      <c r="P39" s="15"/>
      <c r="Q39" s="15"/>
      <c r="R39" s="15"/>
      <c r="S39" s="15"/>
      <c r="T39" s="16"/>
      <c r="U39" s="17"/>
      <c r="V39" s="17"/>
      <c r="W39" s="17"/>
      <c r="X39" s="17"/>
      <c r="Y39" s="17"/>
      <c r="Z39" s="17"/>
    </row>
    <row r="40" spans="1:26" ht="15.75" customHeight="1" x14ac:dyDescent="0.25">
      <c r="A40" s="8" t="s">
        <v>83</v>
      </c>
      <c r="B40" s="18" t="s">
        <v>84</v>
      </c>
      <c r="C40" s="10">
        <f t="shared" si="0"/>
        <v>34.899777932512023</v>
      </c>
      <c r="D40" s="11">
        <f t="shared" si="1"/>
        <v>35</v>
      </c>
      <c r="E40" s="12">
        <f>'Wage Dimension'!C41</f>
        <v>7.8322229958934813</v>
      </c>
      <c r="F40" s="13">
        <f>'Worker Protection Dimension'!C42</f>
        <v>22.222222222222218</v>
      </c>
      <c r="G40" s="14">
        <f>'Right to Organize'!C43</f>
        <v>100</v>
      </c>
      <c r="H40" s="15"/>
      <c r="I40" s="15"/>
      <c r="J40" s="15"/>
      <c r="K40" s="15"/>
      <c r="L40" s="15"/>
      <c r="M40" s="15"/>
      <c r="N40" s="15"/>
      <c r="O40" s="15"/>
      <c r="P40" s="15"/>
      <c r="Q40" s="15"/>
      <c r="R40" s="15"/>
      <c r="S40" s="15"/>
      <c r="T40" s="16"/>
      <c r="U40" s="17"/>
      <c r="V40" s="17"/>
      <c r="W40" s="17"/>
      <c r="X40" s="17"/>
      <c r="Y40" s="17"/>
      <c r="Z40" s="17"/>
    </row>
    <row r="41" spans="1:26" ht="15.75" customHeight="1" x14ac:dyDescent="0.25">
      <c r="A41" s="8" t="s">
        <v>85</v>
      </c>
      <c r="B41" s="18" t="s">
        <v>86</v>
      </c>
      <c r="C41" s="10">
        <f t="shared" si="0"/>
        <v>69.32850856101544</v>
      </c>
      <c r="D41" s="11">
        <f t="shared" si="1"/>
        <v>11</v>
      </c>
      <c r="E41" s="12">
        <f>'Wage Dimension'!C42</f>
        <v>9.1425428050771522</v>
      </c>
      <c r="F41" s="13">
        <f>'Worker Protection Dimension'!C43</f>
        <v>79.166666666666671</v>
      </c>
      <c r="G41" s="14">
        <f>'Right to Organize'!C44</f>
        <v>100</v>
      </c>
      <c r="H41" s="15"/>
      <c r="I41" s="15"/>
      <c r="J41" s="15"/>
      <c r="K41" s="15"/>
      <c r="L41" s="15"/>
      <c r="M41" s="15"/>
      <c r="N41" s="15"/>
      <c r="O41" s="15"/>
      <c r="P41" s="15"/>
      <c r="Q41" s="15"/>
      <c r="R41" s="15"/>
      <c r="S41" s="15"/>
      <c r="T41" s="16"/>
      <c r="U41" s="17"/>
      <c r="V41" s="17"/>
      <c r="W41" s="17"/>
      <c r="X41" s="17"/>
      <c r="Y41" s="17"/>
      <c r="Z41" s="17"/>
    </row>
    <row r="42" spans="1:26" ht="15.75" customHeight="1" x14ac:dyDescent="0.25">
      <c r="A42" s="8" t="s">
        <v>87</v>
      </c>
      <c r="B42" s="18" t="s">
        <v>88</v>
      </c>
      <c r="C42" s="10">
        <f t="shared" si="0"/>
        <v>60.469726024774687</v>
      </c>
      <c r="D42" s="11">
        <f t="shared" si="1"/>
        <v>16</v>
      </c>
      <c r="E42" s="12">
        <f>'Wage Dimension'!C43</f>
        <v>14.848630123873418</v>
      </c>
      <c r="F42" s="13">
        <f>'Worker Protection Dimension'!C44</f>
        <v>62.5</v>
      </c>
      <c r="G42" s="14">
        <f>'Right to Organize'!C45</f>
        <v>100</v>
      </c>
      <c r="H42" s="15"/>
      <c r="I42" s="15"/>
      <c r="J42" s="15"/>
      <c r="K42" s="15"/>
      <c r="L42" s="15"/>
      <c r="M42" s="15"/>
      <c r="N42" s="15"/>
      <c r="O42" s="15"/>
      <c r="P42" s="15"/>
      <c r="Q42" s="15"/>
      <c r="R42" s="15"/>
      <c r="S42" s="15"/>
      <c r="T42" s="16"/>
      <c r="U42" s="17"/>
      <c r="V42" s="17"/>
      <c r="W42" s="17"/>
      <c r="X42" s="17"/>
      <c r="Y42" s="17"/>
      <c r="Z42" s="17"/>
    </row>
    <row r="43" spans="1:26" ht="15.75" customHeight="1" x14ac:dyDescent="0.25">
      <c r="A43" s="8" t="s">
        <v>89</v>
      </c>
      <c r="B43" s="18" t="s">
        <v>90</v>
      </c>
      <c r="C43" s="10">
        <f t="shared" si="0"/>
        <v>23.896210202228215</v>
      </c>
      <c r="D43" s="11">
        <f t="shared" si="1"/>
        <v>47</v>
      </c>
      <c r="E43" s="12">
        <f>'Wage Dimension'!C44</f>
        <v>2.8143843444744192</v>
      </c>
      <c r="F43" s="13">
        <f>'Worker Protection Dimension'!C45</f>
        <v>38.888888888888886</v>
      </c>
      <c r="G43" s="14">
        <f>'Right to Organize'!C46</f>
        <v>0</v>
      </c>
      <c r="H43" s="15"/>
      <c r="I43" s="15"/>
      <c r="J43" s="15"/>
      <c r="K43" s="15"/>
      <c r="L43" s="15"/>
      <c r="M43" s="15"/>
      <c r="N43" s="15"/>
      <c r="O43" s="15"/>
      <c r="P43" s="15"/>
      <c r="Q43" s="15"/>
      <c r="R43" s="15"/>
      <c r="S43" s="15"/>
      <c r="T43" s="16"/>
      <c r="U43" s="17"/>
      <c r="V43" s="17"/>
      <c r="W43" s="17"/>
      <c r="X43" s="17"/>
      <c r="Y43" s="17"/>
      <c r="Z43" s="17"/>
    </row>
    <row r="44" spans="1:26" ht="15.75" customHeight="1" x14ac:dyDescent="0.25">
      <c r="A44" s="8" t="s">
        <v>91</v>
      </c>
      <c r="B44" s="18" t="s">
        <v>92</v>
      </c>
      <c r="C44" s="10">
        <f t="shared" si="0"/>
        <v>39.414379747870825</v>
      </c>
      <c r="D44" s="11">
        <f t="shared" si="1"/>
        <v>30</v>
      </c>
      <c r="E44" s="12">
        <f>'Wage Dimension'!C45</f>
        <v>30.405232072687472</v>
      </c>
      <c r="F44" s="13">
        <f>'Worker Protection Dimension'!C46</f>
        <v>22.222222222222218</v>
      </c>
      <c r="G44" s="14">
        <f>'Right to Organize'!C47</f>
        <v>100</v>
      </c>
      <c r="H44" s="15"/>
      <c r="I44" s="15"/>
      <c r="J44" s="15"/>
      <c r="K44" s="15"/>
      <c r="L44" s="15"/>
      <c r="M44" s="15"/>
      <c r="N44" s="15"/>
      <c r="O44" s="15"/>
      <c r="P44" s="15"/>
      <c r="Q44" s="15"/>
      <c r="R44" s="15"/>
      <c r="S44" s="15"/>
      <c r="T44" s="16"/>
      <c r="U44" s="17"/>
      <c r="V44" s="17"/>
      <c r="W44" s="17"/>
      <c r="X44" s="17"/>
      <c r="Y44" s="17"/>
      <c r="Z44" s="17"/>
    </row>
    <row r="45" spans="1:26" ht="15.75" customHeight="1" x14ac:dyDescent="0.25">
      <c r="A45" s="8" t="s">
        <v>93</v>
      </c>
      <c r="B45" s="18" t="s">
        <v>94</v>
      </c>
      <c r="C45" s="10">
        <f t="shared" si="0"/>
        <v>44.287935979890861</v>
      </c>
      <c r="D45" s="11">
        <f t="shared" si="1"/>
        <v>25</v>
      </c>
      <c r="E45" s="12">
        <f>'Wage Dimension'!C46</f>
        <v>4.7730132327876573</v>
      </c>
      <c r="F45" s="13">
        <f>'Worker Protection Dimension'!C47</f>
        <v>38.888888888888886</v>
      </c>
      <c r="G45" s="14">
        <f>'Right to Organize'!C48</f>
        <v>100</v>
      </c>
      <c r="H45" s="15"/>
      <c r="I45" s="15"/>
      <c r="J45" s="15"/>
      <c r="K45" s="15"/>
      <c r="L45" s="15"/>
      <c r="M45" s="15"/>
      <c r="N45" s="15"/>
      <c r="O45" s="15"/>
      <c r="P45" s="15"/>
      <c r="Q45" s="15"/>
      <c r="R45" s="15"/>
      <c r="S45" s="15"/>
      <c r="T45" s="16"/>
      <c r="U45" s="17"/>
      <c r="V45" s="17"/>
      <c r="W45" s="17"/>
      <c r="X45" s="17"/>
      <c r="Y45" s="17"/>
      <c r="Z45" s="17"/>
    </row>
    <row r="46" spans="1:26" ht="15.75" customHeight="1" x14ac:dyDescent="0.25">
      <c r="A46" s="8" t="s">
        <v>95</v>
      </c>
      <c r="B46" s="18" t="s">
        <v>96</v>
      </c>
      <c r="C46" s="10">
        <f t="shared" si="0"/>
        <v>13.87288295571995</v>
      </c>
      <c r="D46" s="11">
        <f t="shared" si="1"/>
        <v>48</v>
      </c>
      <c r="E46" s="12">
        <f>'Wage Dimension'!C47</f>
        <v>2.6977481119331004</v>
      </c>
      <c r="F46" s="13">
        <f>'Worker Protection Dimension'!C48</f>
        <v>22.222222222222218</v>
      </c>
      <c r="G46" s="14">
        <f>'Right to Organize'!C49</f>
        <v>0</v>
      </c>
      <c r="H46" s="15"/>
      <c r="I46" s="15"/>
      <c r="J46" s="15"/>
      <c r="K46" s="15"/>
      <c r="L46" s="15"/>
      <c r="M46" s="15"/>
      <c r="N46" s="15"/>
      <c r="O46" s="15"/>
      <c r="P46" s="15"/>
      <c r="Q46" s="15"/>
      <c r="R46" s="15"/>
      <c r="S46" s="15"/>
      <c r="T46" s="16"/>
      <c r="U46" s="17"/>
      <c r="V46" s="17"/>
      <c r="W46" s="17"/>
      <c r="X46" s="17"/>
      <c r="Y46" s="17"/>
      <c r="Z46" s="17"/>
    </row>
    <row r="47" spans="1:26" ht="15.75" customHeight="1" x14ac:dyDescent="0.25">
      <c r="A47" s="8" t="s">
        <v>97</v>
      </c>
      <c r="B47" s="18" t="s">
        <v>98</v>
      </c>
      <c r="C47" s="10">
        <f t="shared" si="0"/>
        <v>28.752263969560001</v>
      </c>
      <c r="D47" s="11">
        <f t="shared" si="1"/>
        <v>45</v>
      </c>
      <c r="E47" s="12">
        <f>'Wage Dimension'!C48</f>
        <v>2.0946531811333382</v>
      </c>
      <c r="F47" s="13">
        <f>'Worker Protection Dimension'!C49</f>
        <v>30.555555555555554</v>
      </c>
      <c r="G47" s="14">
        <f>'Right to Organize'!C50</f>
        <v>50</v>
      </c>
      <c r="H47" s="15"/>
      <c r="I47" s="15"/>
      <c r="J47" s="15"/>
      <c r="K47" s="15"/>
      <c r="L47" s="15"/>
      <c r="M47" s="15"/>
      <c r="N47" s="15"/>
      <c r="O47" s="15"/>
      <c r="P47" s="15"/>
      <c r="Q47" s="15"/>
      <c r="R47" s="15"/>
      <c r="S47" s="15"/>
      <c r="T47" s="16"/>
      <c r="U47" s="17"/>
      <c r="V47" s="17"/>
      <c r="W47" s="17"/>
      <c r="X47" s="17"/>
      <c r="Y47" s="17"/>
      <c r="Z47" s="17"/>
    </row>
    <row r="48" spans="1:26" ht="15.75" customHeight="1" x14ac:dyDescent="0.25">
      <c r="A48" s="8" t="s">
        <v>99</v>
      </c>
      <c r="B48" s="18" t="s">
        <v>100</v>
      </c>
      <c r="C48" s="10">
        <f t="shared" si="0"/>
        <v>63.863321147710209</v>
      </c>
      <c r="D48" s="11">
        <f t="shared" si="1"/>
        <v>14</v>
      </c>
      <c r="E48" s="12">
        <f>'Wage Dimension'!C49</f>
        <v>31.816605738551054</v>
      </c>
      <c r="F48" s="13">
        <f>'Worker Protection Dimension'!C50</f>
        <v>62.5</v>
      </c>
      <c r="G48" s="14">
        <f>'Right to Organize'!C51</f>
        <v>100</v>
      </c>
      <c r="H48" s="15"/>
      <c r="I48" s="15"/>
      <c r="J48" s="15"/>
      <c r="K48" s="15"/>
      <c r="L48" s="15"/>
      <c r="M48" s="15"/>
      <c r="N48" s="15"/>
      <c r="O48" s="15"/>
      <c r="P48" s="15"/>
      <c r="Q48" s="15"/>
      <c r="R48" s="15"/>
      <c r="S48" s="15"/>
      <c r="T48" s="16"/>
      <c r="U48" s="17"/>
      <c r="V48" s="17"/>
      <c r="W48" s="17"/>
      <c r="X48" s="17"/>
      <c r="Y48" s="17"/>
      <c r="Z48" s="17"/>
    </row>
    <row r="49" spans="1:26" ht="15.75" customHeight="1" x14ac:dyDescent="0.25">
      <c r="A49" s="8" t="s">
        <v>101</v>
      </c>
      <c r="B49" s="18" t="s">
        <v>102</v>
      </c>
      <c r="C49" s="10">
        <f t="shared" si="0"/>
        <v>56.666666666666664</v>
      </c>
      <c r="D49" s="11">
        <f t="shared" si="1"/>
        <v>20</v>
      </c>
      <c r="E49" s="12">
        <f>'Wage Dimension'!C50</f>
        <v>0</v>
      </c>
      <c r="F49" s="13">
        <f>'Worker Protection Dimension'!C51</f>
        <v>61.111111111111107</v>
      </c>
      <c r="G49" s="14">
        <f>'Right to Organize'!C52</f>
        <v>100</v>
      </c>
      <c r="H49" s="15"/>
      <c r="I49" s="15"/>
      <c r="J49" s="15"/>
      <c r="K49" s="15"/>
      <c r="L49" s="15"/>
      <c r="M49" s="15"/>
      <c r="N49" s="15"/>
      <c r="O49" s="15"/>
      <c r="P49" s="15"/>
      <c r="Q49" s="15"/>
      <c r="R49" s="15"/>
      <c r="S49" s="15"/>
      <c r="T49" s="16"/>
      <c r="U49" s="17"/>
      <c r="V49" s="17"/>
      <c r="W49" s="17"/>
      <c r="X49" s="17"/>
      <c r="Y49" s="17"/>
      <c r="Z49" s="17"/>
    </row>
    <row r="50" spans="1:26" ht="15.75" customHeight="1" x14ac:dyDescent="0.25">
      <c r="A50" s="8" t="s">
        <v>103</v>
      </c>
      <c r="B50" s="18" t="s">
        <v>104</v>
      </c>
      <c r="C50" s="10">
        <f t="shared" si="0"/>
        <v>80</v>
      </c>
      <c r="D50" s="11">
        <f t="shared" si="1"/>
        <v>4</v>
      </c>
      <c r="E50" s="12">
        <f>'Wage Dimension'!C51</f>
        <v>100</v>
      </c>
      <c r="F50" s="13">
        <f>'Worker Protection Dimension'!C52</f>
        <v>66.666666666666671</v>
      </c>
      <c r="G50" s="14">
        <f>'Right to Organize'!C53</f>
        <v>100</v>
      </c>
      <c r="H50" s="15"/>
      <c r="I50" s="15"/>
      <c r="J50" s="15"/>
      <c r="K50" s="15"/>
      <c r="L50" s="15"/>
      <c r="M50" s="15"/>
      <c r="N50" s="15"/>
      <c r="O50" s="15"/>
      <c r="P50" s="15"/>
      <c r="Q50" s="15"/>
      <c r="R50" s="15"/>
      <c r="S50" s="15"/>
      <c r="T50" s="16"/>
      <c r="U50" s="17"/>
      <c r="V50" s="17"/>
      <c r="W50" s="17"/>
      <c r="X50" s="17"/>
      <c r="Y50" s="17"/>
      <c r="Z50" s="17"/>
    </row>
    <row r="51" spans="1:26" ht="15.75" customHeight="1" x14ac:dyDescent="0.25">
      <c r="A51" s="8" t="s">
        <v>105</v>
      </c>
      <c r="B51" s="18" t="s">
        <v>106</v>
      </c>
      <c r="C51" s="10">
        <f t="shared" si="0"/>
        <v>29.653735656636645</v>
      </c>
      <c r="D51" s="11">
        <f t="shared" si="1"/>
        <v>44</v>
      </c>
      <c r="E51" s="12">
        <f>'Wage Dimension'!C52</f>
        <v>6.6020116165165685</v>
      </c>
      <c r="F51" s="13">
        <f>'Worker Protection Dimension'!C53</f>
        <v>30.555555555555554</v>
      </c>
      <c r="G51" s="14">
        <f>'Right to Organize'!C54</f>
        <v>50</v>
      </c>
      <c r="H51" s="15"/>
      <c r="I51" s="15"/>
      <c r="J51" s="15"/>
      <c r="K51" s="15"/>
      <c r="L51" s="15"/>
      <c r="M51" s="15"/>
      <c r="N51" s="15"/>
      <c r="O51" s="15"/>
      <c r="P51" s="15"/>
      <c r="Q51" s="15"/>
      <c r="R51" s="15"/>
      <c r="S51" s="15"/>
      <c r="T51" s="16"/>
      <c r="U51" s="17"/>
      <c r="V51" s="17"/>
      <c r="W51" s="17"/>
      <c r="X51" s="17"/>
      <c r="Y51" s="17"/>
      <c r="Z51" s="17"/>
    </row>
    <row r="52" spans="1:26" ht="15.75" customHeight="1" x14ac:dyDescent="0.25">
      <c r="A52" s="8" t="s">
        <v>107</v>
      </c>
      <c r="B52" s="18" t="s">
        <v>108</v>
      </c>
      <c r="C52" s="10">
        <f t="shared" si="0"/>
        <v>33.867517594359214</v>
      </c>
      <c r="D52" s="11">
        <f t="shared" si="1"/>
        <v>38</v>
      </c>
      <c r="E52" s="12">
        <f>'Wage Dimension'!C53</f>
        <v>2.6709213051294323</v>
      </c>
      <c r="F52" s="13">
        <f>'Worker Protection Dimension'!C54</f>
        <v>22.222222222222218</v>
      </c>
      <c r="G52" s="14">
        <f>'Right to Organize'!C55</f>
        <v>100</v>
      </c>
      <c r="H52" s="15"/>
      <c r="I52" s="15"/>
      <c r="J52" s="15"/>
      <c r="K52" s="15"/>
      <c r="L52" s="15"/>
      <c r="M52" s="15"/>
      <c r="N52" s="15"/>
      <c r="O52" s="15"/>
      <c r="P52" s="15"/>
      <c r="Q52" s="15"/>
      <c r="R52" s="15"/>
      <c r="S52" s="15"/>
      <c r="T52" s="16"/>
      <c r="U52" s="17"/>
      <c r="V52" s="17"/>
      <c r="W52" s="17"/>
      <c r="X52" s="17"/>
      <c r="Y52" s="17"/>
      <c r="Z52" s="17"/>
    </row>
    <row r="53" spans="1:26" ht="15.75" customHeight="1" x14ac:dyDescent="0.25">
      <c r="A53" s="19" t="s">
        <v>109</v>
      </c>
      <c r="B53" s="20" t="s">
        <v>110</v>
      </c>
      <c r="C53" s="21">
        <f t="shared" si="0"/>
        <v>23.988374728005439</v>
      </c>
      <c r="D53" s="22">
        <f t="shared" si="1"/>
        <v>46</v>
      </c>
      <c r="E53" s="23">
        <f>'Wage Dimension'!C54</f>
        <v>3.2752069733605556</v>
      </c>
      <c r="F53" s="24">
        <f>'Worker Protection Dimension'!C55</f>
        <v>22.222222222222218</v>
      </c>
      <c r="G53" s="25">
        <f>'Right to Organize'!C56</f>
        <v>50</v>
      </c>
      <c r="H53" s="15"/>
      <c r="I53" s="15"/>
      <c r="J53" s="15"/>
      <c r="K53" s="15"/>
      <c r="L53" s="15"/>
      <c r="M53" s="15"/>
      <c r="N53" s="15"/>
      <c r="O53" s="15"/>
      <c r="P53" s="15"/>
      <c r="Q53" s="15"/>
      <c r="R53" s="15"/>
      <c r="S53" s="15"/>
      <c r="T53" s="16"/>
      <c r="U53" s="17"/>
      <c r="V53" s="17"/>
      <c r="W53" s="17"/>
      <c r="X53" s="17"/>
      <c r="Y53" s="17"/>
      <c r="Z53" s="17"/>
    </row>
    <row r="54" spans="1:26" ht="15.75" customHeight="1" x14ac:dyDescent="0.4">
      <c r="A54" s="26"/>
      <c r="B54" s="26"/>
      <c r="C54" s="27"/>
      <c r="D54" s="27"/>
      <c r="E54" s="27"/>
      <c r="F54" s="27"/>
      <c r="G54" s="27"/>
      <c r="H54" s="15"/>
      <c r="I54" s="15"/>
      <c r="J54" s="15"/>
      <c r="K54" s="15"/>
      <c r="L54" s="15"/>
      <c r="M54" s="15"/>
      <c r="N54" s="15"/>
      <c r="O54" s="15"/>
      <c r="P54" s="15"/>
      <c r="Q54" s="15"/>
      <c r="R54" s="15"/>
      <c r="S54" s="15"/>
      <c r="T54" s="16"/>
      <c r="U54" s="17"/>
      <c r="V54" s="17"/>
      <c r="W54" s="17"/>
      <c r="X54" s="17"/>
      <c r="Y54" s="17"/>
      <c r="Z54" s="17"/>
    </row>
    <row r="55" spans="1:26" ht="15.75" customHeight="1" x14ac:dyDescent="0.4">
      <c r="A55" s="28" t="s">
        <v>111</v>
      </c>
      <c r="B55" s="29" t="s">
        <v>112</v>
      </c>
      <c r="C55" s="30">
        <f>MAX(C2:C53)</f>
        <v>94.932497754340773</v>
      </c>
      <c r="D55" s="31" t="s">
        <v>112</v>
      </c>
      <c r="E55" s="30">
        <f t="shared" ref="E55:G55" si="2">MAX(E2:E53)</f>
        <v>100</v>
      </c>
      <c r="F55" s="32">
        <f t="shared" si="2"/>
        <v>95.833333333333329</v>
      </c>
      <c r="G55" s="33">
        <f t="shared" si="2"/>
        <v>100</v>
      </c>
      <c r="H55" s="15"/>
      <c r="I55" s="15"/>
      <c r="J55" s="15"/>
      <c r="K55" s="15"/>
      <c r="L55" s="15"/>
      <c r="M55" s="15"/>
      <c r="N55" s="15"/>
      <c r="O55" s="15"/>
      <c r="P55" s="15"/>
      <c r="Q55" s="15"/>
      <c r="R55" s="15"/>
      <c r="S55" s="15"/>
      <c r="T55" s="16"/>
      <c r="U55" s="17"/>
      <c r="V55" s="17"/>
      <c r="W55" s="17"/>
      <c r="X55" s="17"/>
      <c r="Y55" s="17"/>
      <c r="Z55" s="17"/>
    </row>
    <row r="56" spans="1:26" ht="15.75" customHeight="1" x14ac:dyDescent="0.4">
      <c r="A56" s="34" t="s">
        <v>113</v>
      </c>
      <c r="B56" s="35" t="s">
        <v>112</v>
      </c>
      <c r="C56" s="36">
        <f>MIN(C2:C53)</f>
        <v>3.5979825364958287</v>
      </c>
      <c r="D56" s="37" t="s">
        <v>112</v>
      </c>
      <c r="E56" s="36">
        <f t="shared" ref="E56:G56" si="3">MIN(E2:E53)</f>
        <v>0</v>
      </c>
      <c r="F56" s="38">
        <f t="shared" si="3"/>
        <v>0</v>
      </c>
      <c r="G56" s="39">
        <f t="shared" si="3"/>
        <v>0</v>
      </c>
      <c r="H56" s="15"/>
      <c r="I56" s="15"/>
      <c r="J56" s="15"/>
      <c r="K56" s="15"/>
      <c r="L56" s="15"/>
      <c r="M56" s="15"/>
      <c r="N56" s="15"/>
      <c r="O56" s="15"/>
      <c r="P56" s="15"/>
      <c r="Q56" s="15"/>
      <c r="R56" s="15"/>
      <c r="S56" s="15"/>
      <c r="T56" s="16"/>
      <c r="U56" s="17"/>
      <c r="V56" s="17"/>
      <c r="W56" s="17"/>
      <c r="X56" s="17"/>
      <c r="Y56" s="17"/>
      <c r="Z56" s="17"/>
    </row>
    <row r="57" spans="1:26" ht="15.75" customHeight="1" x14ac:dyDescent="0.4">
      <c r="A57" s="40" t="s">
        <v>114</v>
      </c>
      <c r="B57" s="41" t="s">
        <v>112</v>
      </c>
      <c r="C57" s="42">
        <f>AVERAGE(C2:C53)</f>
        <v>47.404156153154723</v>
      </c>
      <c r="D57" s="43" t="s">
        <v>112</v>
      </c>
      <c r="E57" s="42">
        <f t="shared" ref="E57:G57" si="4">AVERAGE(E2:E53)</f>
        <v>24.200267945260801</v>
      </c>
      <c r="F57" s="44">
        <f t="shared" si="4"/>
        <v>44.01709401709401</v>
      </c>
      <c r="G57" s="45">
        <f t="shared" si="4"/>
        <v>80.769230769230774</v>
      </c>
      <c r="H57" s="15"/>
      <c r="I57" s="15"/>
      <c r="J57" s="15"/>
      <c r="K57" s="15"/>
      <c r="L57" s="15"/>
      <c r="M57" s="15"/>
      <c r="N57" s="15"/>
      <c r="O57" s="15"/>
      <c r="P57" s="15"/>
      <c r="Q57" s="15"/>
      <c r="R57" s="15"/>
      <c r="S57" s="15"/>
      <c r="T57" s="16"/>
      <c r="U57" s="17"/>
      <c r="V57" s="17"/>
      <c r="W57" s="17"/>
      <c r="X57" s="17"/>
      <c r="Y57" s="17"/>
      <c r="Z57" s="17"/>
    </row>
    <row r="58" spans="1:26" ht="15.75" hidden="1" customHeight="1" x14ac:dyDescent="0.25">
      <c r="A58" s="46"/>
      <c r="B58" s="46"/>
      <c r="C58" s="47"/>
      <c r="D58" s="47"/>
      <c r="E58" s="47"/>
      <c r="F58" s="47"/>
      <c r="G58" s="47"/>
      <c r="H58" s="15"/>
      <c r="I58" s="15"/>
      <c r="J58" s="15"/>
      <c r="K58" s="15"/>
      <c r="L58" s="15"/>
      <c r="M58" s="15"/>
      <c r="N58" s="15"/>
      <c r="O58" s="15"/>
      <c r="P58" s="15"/>
      <c r="Q58" s="15"/>
      <c r="R58" s="15"/>
      <c r="S58" s="15"/>
      <c r="T58" s="16"/>
      <c r="U58" s="17"/>
      <c r="V58" s="17"/>
      <c r="W58" s="17"/>
      <c r="X58" s="17"/>
      <c r="Y58" s="17"/>
      <c r="Z58" s="17"/>
    </row>
    <row r="59" spans="1:26" ht="15.75" hidden="1" customHeight="1" x14ac:dyDescent="0.25">
      <c r="A59" s="46"/>
      <c r="B59" s="46"/>
      <c r="C59" s="47"/>
      <c r="D59" s="47"/>
      <c r="E59" s="47"/>
      <c r="F59" s="47"/>
      <c r="G59" s="47"/>
      <c r="H59" s="15"/>
      <c r="I59" s="15"/>
      <c r="J59" s="15"/>
      <c r="K59" s="15"/>
      <c r="L59" s="15"/>
      <c r="M59" s="15"/>
      <c r="N59" s="15"/>
      <c r="O59" s="15"/>
      <c r="P59" s="15"/>
      <c r="Q59" s="15"/>
      <c r="R59" s="15"/>
      <c r="S59" s="15"/>
      <c r="T59" s="16"/>
      <c r="U59" s="17"/>
      <c r="V59" s="17"/>
      <c r="W59" s="17"/>
      <c r="X59" s="17"/>
      <c r="Y59" s="17"/>
      <c r="Z59" s="17"/>
    </row>
    <row r="60" spans="1:26" ht="15.75" hidden="1" customHeight="1" x14ac:dyDescent="0.25">
      <c r="A60" s="46"/>
      <c r="B60" s="46"/>
      <c r="C60" s="47"/>
      <c r="D60" s="47"/>
      <c r="E60" s="47"/>
      <c r="F60" s="47"/>
      <c r="G60" s="47"/>
      <c r="H60" s="15"/>
      <c r="I60" s="15"/>
      <c r="J60" s="15"/>
      <c r="K60" s="15"/>
      <c r="L60" s="15"/>
      <c r="M60" s="15"/>
      <c r="N60" s="15"/>
      <c r="O60" s="15"/>
      <c r="P60" s="15"/>
      <c r="Q60" s="15"/>
      <c r="R60" s="15"/>
      <c r="S60" s="15"/>
      <c r="T60" s="16"/>
      <c r="U60" s="17"/>
      <c r="V60" s="17"/>
      <c r="W60" s="17"/>
      <c r="X60" s="17"/>
      <c r="Y60" s="17"/>
      <c r="Z60" s="17"/>
    </row>
    <row r="61" spans="1:26" ht="15.75" hidden="1" customHeight="1" x14ac:dyDescent="0.25">
      <c r="A61" s="46"/>
      <c r="B61" s="46"/>
      <c r="C61" s="47"/>
      <c r="D61" s="47"/>
      <c r="E61" s="47"/>
      <c r="F61" s="47"/>
      <c r="G61" s="47"/>
      <c r="H61" s="15"/>
      <c r="I61" s="15"/>
      <c r="J61" s="15"/>
      <c r="K61" s="15"/>
      <c r="L61" s="15"/>
      <c r="M61" s="15"/>
      <c r="N61" s="15"/>
      <c r="O61" s="15"/>
      <c r="P61" s="15"/>
      <c r="Q61" s="15"/>
      <c r="R61" s="15"/>
      <c r="S61" s="15"/>
      <c r="T61" s="16"/>
      <c r="U61" s="17"/>
      <c r="V61" s="17"/>
      <c r="W61" s="17"/>
      <c r="X61" s="17"/>
      <c r="Y61" s="17"/>
      <c r="Z61" s="17"/>
    </row>
    <row r="62" spans="1:26" ht="15.75" hidden="1" customHeight="1" x14ac:dyDescent="0.25">
      <c r="A62" s="46"/>
      <c r="B62" s="46"/>
      <c r="C62" s="47"/>
      <c r="D62" s="47"/>
      <c r="E62" s="47"/>
      <c r="F62" s="47"/>
      <c r="G62" s="47"/>
      <c r="H62" s="15"/>
      <c r="I62" s="15"/>
      <c r="J62" s="15"/>
      <c r="K62" s="15"/>
      <c r="L62" s="15"/>
      <c r="M62" s="15"/>
      <c r="N62" s="15"/>
      <c r="O62" s="15"/>
      <c r="P62" s="15"/>
      <c r="Q62" s="15"/>
      <c r="R62" s="15"/>
      <c r="S62" s="15"/>
      <c r="T62" s="16"/>
      <c r="U62" s="17"/>
      <c r="V62" s="17"/>
      <c r="W62" s="17"/>
      <c r="X62" s="17"/>
      <c r="Y62" s="17"/>
      <c r="Z62" s="17"/>
    </row>
    <row r="63" spans="1:26" ht="15.75" hidden="1" customHeight="1" x14ac:dyDescent="0.25">
      <c r="A63" s="46"/>
      <c r="B63" s="46"/>
      <c r="C63" s="47"/>
      <c r="D63" s="47"/>
      <c r="E63" s="47"/>
      <c r="F63" s="47"/>
      <c r="G63" s="47"/>
      <c r="H63" s="15"/>
      <c r="I63" s="15"/>
      <c r="J63" s="15"/>
      <c r="K63" s="15"/>
      <c r="L63" s="15"/>
      <c r="M63" s="15"/>
      <c r="N63" s="15"/>
      <c r="O63" s="15"/>
      <c r="P63" s="15"/>
      <c r="Q63" s="15"/>
      <c r="R63" s="15"/>
      <c r="S63" s="15"/>
      <c r="T63" s="16"/>
      <c r="U63" s="17"/>
      <c r="V63" s="17"/>
      <c r="W63" s="17"/>
      <c r="X63" s="17"/>
      <c r="Y63" s="17"/>
      <c r="Z63" s="17"/>
    </row>
    <row r="64" spans="1:26" ht="15.75" hidden="1" customHeight="1" x14ac:dyDescent="0.25">
      <c r="A64" s="46"/>
      <c r="B64" s="46"/>
      <c r="C64" s="47"/>
      <c r="D64" s="47"/>
      <c r="E64" s="47"/>
      <c r="F64" s="47"/>
      <c r="G64" s="47"/>
      <c r="H64" s="15"/>
      <c r="I64" s="15"/>
      <c r="J64" s="15"/>
      <c r="K64" s="15"/>
      <c r="L64" s="15"/>
      <c r="M64" s="15"/>
      <c r="N64" s="15"/>
      <c r="O64" s="15"/>
      <c r="P64" s="15"/>
      <c r="Q64" s="15"/>
      <c r="R64" s="15"/>
      <c r="S64" s="15"/>
      <c r="T64" s="16"/>
      <c r="U64" s="17"/>
      <c r="V64" s="17"/>
      <c r="W64" s="17"/>
      <c r="X64" s="17"/>
      <c r="Y64" s="17"/>
      <c r="Z64" s="17"/>
    </row>
    <row r="65" spans="1:26" ht="15.75" hidden="1" customHeight="1" x14ac:dyDescent="0.25">
      <c r="A65" s="46"/>
      <c r="B65" s="46"/>
      <c r="C65" s="47"/>
      <c r="D65" s="47"/>
      <c r="E65" s="47"/>
      <c r="F65" s="47"/>
      <c r="G65" s="47"/>
      <c r="H65" s="15"/>
      <c r="I65" s="15"/>
      <c r="J65" s="15"/>
      <c r="K65" s="15"/>
      <c r="L65" s="15"/>
      <c r="M65" s="15"/>
      <c r="N65" s="15"/>
      <c r="O65" s="15"/>
      <c r="P65" s="15"/>
      <c r="Q65" s="15"/>
      <c r="R65" s="15"/>
      <c r="S65" s="15"/>
      <c r="T65" s="16"/>
      <c r="U65" s="17"/>
      <c r="V65" s="17"/>
      <c r="W65" s="17"/>
      <c r="X65" s="17"/>
      <c r="Y65" s="17"/>
      <c r="Z65" s="17"/>
    </row>
    <row r="66" spans="1:26" ht="15.75" hidden="1" customHeight="1" x14ac:dyDescent="0.25">
      <c r="A66" s="46"/>
      <c r="B66" s="46"/>
      <c r="C66" s="47"/>
      <c r="D66" s="47"/>
      <c r="E66" s="47"/>
      <c r="F66" s="47"/>
      <c r="G66" s="47"/>
      <c r="H66" s="15"/>
      <c r="I66" s="15"/>
      <c r="J66" s="15"/>
      <c r="K66" s="15"/>
      <c r="L66" s="15"/>
      <c r="M66" s="15"/>
      <c r="N66" s="15"/>
      <c r="O66" s="15"/>
      <c r="P66" s="15"/>
      <c r="Q66" s="15"/>
      <c r="R66" s="15"/>
      <c r="S66" s="15"/>
      <c r="T66" s="16"/>
      <c r="U66" s="17"/>
      <c r="V66" s="17"/>
      <c r="W66" s="17"/>
      <c r="X66" s="17"/>
      <c r="Y66" s="17"/>
      <c r="Z66" s="17"/>
    </row>
    <row r="67" spans="1:26" ht="15.75" hidden="1" customHeight="1" x14ac:dyDescent="0.25">
      <c r="A67" s="46"/>
      <c r="B67" s="46"/>
      <c r="C67" s="47"/>
      <c r="D67" s="47"/>
      <c r="E67" s="47"/>
      <c r="F67" s="47"/>
      <c r="G67" s="47"/>
      <c r="H67" s="15"/>
      <c r="I67" s="15"/>
      <c r="J67" s="15"/>
      <c r="K67" s="15"/>
      <c r="L67" s="15"/>
      <c r="M67" s="15"/>
      <c r="N67" s="15"/>
      <c r="O67" s="15"/>
      <c r="P67" s="15"/>
      <c r="Q67" s="15"/>
      <c r="R67" s="15"/>
      <c r="S67" s="15"/>
      <c r="T67" s="16"/>
      <c r="U67" s="17"/>
      <c r="V67" s="17"/>
      <c r="W67" s="17"/>
      <c r="X67" s="17"/>
      <c r="Y67" s="17"/>
      <c r="Z67" s="17"/>
    </row>
    <row r="68" spans="1:26" ht="15.75" hidden="1" customHeight="1" x14ac:dyDescent="0.25">
      <c r="A68" s="46"/>
      <c r="B68" s="46"/>
      <c r="C68" s="47"/>
      <c r="D68" s="47"/>
      <c r="E68" s="47"/>
      <c r="F68" s="47"/>
      <c r="G68" s="47"/>
      <c r="H68" s="15"/>
      <c r="I68" s="15"/>
      <c r="J68" s="15"/>
      <c r="K68" s="15"/>
      <c r="L68" s="15"/>
      <c r="M68" s="15"/>
      <c r="N68" s="15"/>
      <c r="O68" s="15"/>
      <c r="P68" s="15"/>
      <c r="Q68" s="15"/>
      <c r="R68" s="15"/>
      <c r="S68" s="15"/>
      <c r="T68" s="16"/>
      <c r="U68" s="17"/>
      <c r="V68" s="17"/>
      <c r="W68" s="17"/>
      <c r="X68" s="17"/>
      <c r="Y68" s="17"/>
      <c r="Z68" s="17"/>
    </row>
    <row r="69" spans="1:26" ht="15.75" hidden="1" customHeight="1" x14ac:dyDescent="0.25">
      <c r="A69" s="46"/>
      <c r="B69" s="46"/>
      <c r="C69" s="47"/>
      <c r="D69" s="47"/>
      <c r="E69" s="47"/>
      <c r="F69" s="47"/>
      <c r="G69" s="47"/>
      <c r="H69" s="15"/>
      <c r="I69" s="15"/>
      <c r="J69" s="15"/>
      <c r="K69" s="15"/>
      <c r="L69" s="15"/>
      <c r="M69" s="15"/>
      <c r="N69" s="15"/>
      <c r="O69" s="15"/>
      <c r="P69" s="15"/>
      <c r="Q69" s="15"/>
      <c r="R69" s="15"/>
      <c r="S69" s="15"/>
      <c r="T69" s="16"/>
      <c r="U69" s="17"/>
      <c r="V69" s="17"/>
      <c r="W69" s="17"/>
      <c r="X69" s="17"/>
      <c r="Y69" s="17"/>
      <c r="Z69" s="17"/>
    </row>
    <row r="70" spans="1:26" ht="15.75" hidden="1" customHeight="1" x14ac:dyDescent="0.25">
      <c r="A70" s="46"/>
      <c r="B70" s="46"/>
      <c r="C70" s="47"/>
      <c r="D70" s="47"/>
      <c r="E70" s="47"/>
      <c r="F70" s="47"/>
      <c r="G70" s="47"/>
      <c r="H70" s="15"/>
      <c r="I70" s="15"/>
      <c r="J70" s="15"/>
      <c r="K70" s="15"/>
      <c r="L70" s="15"/>
      <c r="M70" s="15"/>
      <c r="N70" s="15"/>
      <c r="O70" s="15"/>
      <c r="P70" s="15"/>
      <c r="Q70" s="15"/>
      <c r="R70" s="15"/>
      <c r="S70" s="15"/>
      <c r="T70" s="16"/>
      <c r="U70" s="17"/>
      <c r="V70" s="17"/>
      <c r="W70" s="17"/>
      <c r="X70" s="17"/>
      <c r="Y70" s="17"/>
      <c r="Z70" s="17"/>
    </row>
    <row r="71" spans="1:26" ht="15.75" hidden="1" customHeight="1" x14ac:dyDescent="0.25">
      <c r="A71" s="46"/>
      <c r="B71" s="46"/>
      <c r="C71" s="47"/>
      <c r="D71" s="47"/>
      <c r="E71" s="47"/>
      <c r="F71" s="47"/>
      <c r="G71" s="47"/>
      <c r="H71" s="15"/>
      <c r="I71" s="15"/>
      <c r="J71" s="15"/>
      <c r="K71" s="15"/>
      <c r="L71" s="15"/>
      <c r="M71" s="15"/>
      <c r="N71" s="15"/>
      <c r="O71" s="15"/>
      <c r="P71" s="15"/>
      <c r="Q71" s="15"/>
      <c r="R71" s="15"/>
      <c r="S71" s="15"/>
      <c r="T71" s="16"/>
      <c r="U71" s="17"/>
      <c r="V71" s="17"/>
      <c r="W71" s="17"/>
      <c r="X71" s="17"/>
      <c r="Y71" s="17"/>
      <c r="Z71" s="17"/>
    </row>
    <row r="72" spans="1:26" ht="15.75" hidden="1" customHeight="1" x14ac:dyDescent="0.25">
      <c r="A72" s="46"/>
      <c r="B72" s="46"/>
      <c r="C72" s="47"/>
      <c r="D72" s="47"/>
      <c r="E72" s="47"/>
      <c r="F72" s="47"/>
      <c r="G72" s="47"/>
      <c r="H72" s="15"/>
      <c r="I72" s="15"/>
      <c r="J72" s="15"/>
      <c r="K72" s="15"/>
      <c r="L72" s="15"/>
      <c r="M72" s="15"/>
      <c r="N72" s="15"/>
      <c r="O72" s="15"/>
      <c r="P72" s="15"/>
      <c r="Q72" s="15"/>
      <c r="R72" s="15"/>
      <c r="S72" s="15"/>
      <c r="T72" s="16"/>
      <c r="U72" s="17"/>
      <c r="V72" s="17"/>
      <c r="W72" s="17"/>
      <c r="X72" s="17"/>
      <c r="Y72" s="17"/>
      <c r="Z72" s="17"/>
    </row>
    <row r="73" spans="1:26" ht="15.75" hidden="1" customHeight="1" x14ac:dyDescent="0.25">
      <c r="A73" s="46"/>
      <c r="B73" s="46"/>
      <c r="C73" s="47"/>
      <c r="D73" s="47"/>
      <c r="E73" s="47"/>
      <c r="F73" s="47"/>
      <c r="G73" s="47"/>
      <c r="H73" s="15"/>
      <c r="I73" s="15"/>
      <c r="J73" s="15"/>
      <c r="K73" s="15"/>
      <c r="L73" s="15"/>
      <c r="M73" s="15"/>
      <c r="N73" s="15"/>
      <c r="O73" s="15"/>
      <c r="P73" s="15"/>
      <c r="Q73" s="15"/>
      <c r="R73" s="15"/>
      <c r="S73" s="15"/>
      <c r="T73" s="16"/>
      <c r="U73" s="17"/>
      <c r="V73" s="17"/>
      <c r="W73" s="17"/>
      <c r="X73" s="17"/>
      <c r="Y73" s="17"/>
      <c r="Z73" s="17"/>
    </row>
    <row r="74" spans="1:26" ht="15.75" hidden="1" customHeight="1" x14ac:dyDescent="0.25">
      <c r="A74" s="46"/>
      <c r="B74" s="46"/>
      <c r="C74" s="47"/>
      <c r="D74" s="47"/>
      <c r="E74" s="47"/>
      <c r="F74" s="47"/>
      <c r="G74" s="47"/>
      <c r="H74" s="15"/>
      <c r="I74" s="15"/>
      <c r="J74" s="15"/>
      <c r="K74" s="15"/>
      <c r="L74" s="15"/>
      <c r="M74" s="15"/>
      <c r="N74" s="15"/>
      <c r="O74" s="15"/>
      <c r="P74" s="15"/>
      <c r="Q74" s="15"/>
      <c r="R74" s="15"/>
      <c r="S74" s="15"/>
      <c r="T74" s="16"/>
      <c r="U74" s="17"/>
      <c r="V74" s="17"/>
      <c r="W74" s="17"/>
      <c r="X74" s="17"/>
      <c r="Y74" s="17"/>
      <c r="Z74" s="17"/>
    </row>
    <row r="75" spans="1:26" ht="15.75" hidden="1" customHeight="1" x14ac:dyDescent="0.25">
      <c r="A75" s="46"/>
      <c r="B75" s="46"/>
      <c r="C75" s="47"/>
      <c r="D75" s="47"/>
      <c r="E75" s="47"/>
      <c r="F75" s="47"/>
      <c r="G75" s="47"/>
      <c r="H75" s="15"/>
      <c r="I75" s="15"/>
      <c r="J75" s="15"/>
      <c r="K75" s="15"/>
      <c r="L75" s="15"/>
      <c r="M75" s="15"/>
      <c r="N75" s="15"/>
      <c r="O75" s="15"/>
      <c r="P75" s="15"/>
      <c r="Q75" s="15"/>
      <c r="R75" s="15"/>
      <c r="S75" s="15"/>
      <c r="T75" s="16"/>
      <c r="U75" s="17"/>
      <c r="V75" s="17"/>
      <c r="W75" s="17"/>
      <c r="X75" s="17"/>
      <c r="Y75" s="17"/>
      <c r="Z75" s="17"/>
    </row>
    <row r="76" spans="1:26" ht="15.75" hidden="1" customHeight="1" x14ac:dyDescent="0.25">
      <c r="A76" s="46"/>
      <c r="B76" s="46"/>
      <c r="C76" s="47"/>
      <c r="D76" s="47"/>
      <c r="E76" s="47"/>
      <c r="F76" s="47"/>
      <c r="G76" s="47"/>
      <c r="H76" s="15"/>
      <c r="I76" s="15"/>
      <c r="J76" s="15"/>
      <c r="K76" s="15"/>
      <c r="L76" s="15"/>
      <c r="M76" s="15"/>
      <c r="N76" s="15"/>
      <c r="O76" s="15"/>
      <c r="P76" s="15"/>
      <c r="Q76" s="15"/>
      <c r="R76" s="15"/>
      <c r="S76" s="15"/>
      <c r="T76" s="16"/>
      <c r="U76" s="17"/>
      <c r="V76" s="17"/>
      <c r="W76" s="17"/>
      <c r="X76" s="17"/>
      <c r="Y76" s="17"/>
      <c r="Z76" s="17"/>
    </row>
    <row r="77" spans="1:26" ht="15.75" hidden="1" customHeight="1" x14ac:dyDescent="0.25">
      <c r="A77" s="46"/>
      <c r="B77" s="46"/>
      <c r="C77" s="47"/>
      <c r="D77" s="47"/>
      <c r="E77" s="47"/>
      <c r="F77" s="47"/>
      <c r="G77" s="47"/>
      <c r="H77" s="15"/>
      <c r="I77" s="15"/>
      <c r="J77" s="15"/>
      <c r="K77" s="15"/>
      <c r="L77" s="15"/>
      <c r="M77" s="15"/>
      <c r="N77" s="15"/>
      <c r="O77" s="15"/>
      <c r="P77" s="15"/>
      <c r="Q77" s="15"/>
      <c r="R77" s="15"/>
      <c r="S77" s="15"/>
      <c r="T77" s="16"/>
      <c r="U77" s="17"/>
      <c r="V77" s="17"/>
      <c r="W77" s="17"/>
      <c r="X77" s="17"/>
      <c r="Y77" s="17"/>
      <c r="Z77" s="17"/>
    </row>
    <row r="78" spans="1:26" ht="15.75" hidden="1" customHeight="1" x14ac:dyDescent="0.25">
      <c r="A78" s="46"/>
      <c r="B78" s="46"/>
      <c r="C78" s="47"/>
      <c r="D78" s="47"/>
      <c r="E78" s="47"/>
      <c r="F78" s="47"/>
      <c r="G78" s="47"/>
      <c r="H78" s="15"/>
      <c r="I78" s="15"/>
      <c r="J78" s="15"/>
      <c r="K78" s="15"/>
      <c r="L78" s="15"/>
      <c r="M78" s="15"/>
      <c r="N78" s="15"/>
      <c r="O78" s="15"/>
      <c r="P78" s="15"/>
      <c r="Q78" s="15"/>
      <c r="R78" s="15"/>
      <c r="S78" s="15"/>
      <c r="T78" s="16"/>
      <c r="U78" s="17"/>
      <c r="V78" s="17"/>
      <c r="W78" s="17"/>
      <c r="X78" s="17"/>
      <c r="Y78" s="17"/>
      <c r="Z78" s="17"/>
    </row>
    <row r="79" spans="1:26" ht="15.75" hidden="1" customHeight="1" x14ac:dyDescent="0.25">
      <c r="A79" s="46"/>
      <c r="B79" s="46"/>
      <c r="C79" s="47"/>
      <c r="D79" s="47"/>
      <c r="E79" s="47"/>
      <c r="F79" s="47"/>
      <c r="G79" s="47"/>
      <c r="H79" s="15"/>
      <c r="I79" s="15"/>
      <c r="J79" s="15"/>
      <c r="K79" s="15"/>
      <c r="L79" s="15"/>
      <c r="M79" s="15"/>
      <c r="N79" s="15"/>
      <c r="O79" s="15"/>
      <c r="P79" s="15"/>
      <c r="Q79" s="15"/>
      <c r="R79" s="15"/>
      <c r="S79" s="15"/>
      <c r="T79" s="16"/>
      <c r="U79" s="17"/>
      <c r="V79" s="17"/>
      <c r="W79" s="17"/>
      <c r="X79" s="17"/>
      <c r="Y79" s="17"/>
      <c r="Z79" s="17"/>
    </row>
    <row r="80" spans="1:26" ht="15.75" hidden="1" customHeight="1" x14ac:dyDescent="0.25">
      <c r="A80" s="46"/>
      <c r="B80" s="46"/>
      <c r="C80" s="47"/>
      <c r="D80" s="47"/>
      <c r="E80" s="47"/>
      <c r="F80" s="47"/>
      <c r="G80" s="47"/>
      <c r="H80" s="15"/>
      <c r="I80" s="15"/>
      <c r="J80" s="15"/>
      <c r="K80" s="15"/>
      <c r="L80" s="15"/>
      <c r="M80" s="15"/>
      <c r="N80" s="15"/>
      <c r="O80" s="15"/>
      <c r="P80" s="15"/>
      <c r="Q80" s="15"/>
      <c r="R80" s="15"/>
      <c r="S80" s="15"/>
      <c r="T80" s="16"/>
      <c r="U80" s="17"/>
      <c r="V80" s="17"/>
      <c r="W80" s="17"/>
      <c r="X80" s="17"/>
      <c r="Y80" s="17"/>
      <c r="Z80" s="17"/>
    </row>
    <row r="81" spans="1:26" ht="15.75" hidden="1" customHeight="1" x14ac:dyDescent="0.25">
      <c r="A81" s="46"/>
      <c r="B81" s="46"/>
      <c r="C81" s="47"/>
      <c r="D81" s="47"/>
      <c r="E81" s="47"/>
      <c r="F81" s="47"/>
      <c r="G81" s="47"/>
      <c r="H81" s="15"/>
      <c r="I81" s="15"/>
      <c r="J81" s="15"/>
      <c r="K81" s="15"/>
      <c r="L81" s="15"/>
      <c r="M81" s="15"/>
      <c r="N81" s="15"/>
      <c r="O81" s="15"/>
      <c r="P81" s="15"/>
      <c r="Q81" s="15"/>
      <c r="R81" s="15"/>
      <c r="S81" s="15"/>
      <c r="T81" s="16"/>
      <c r="U81" s="17"/>
      <c r="V81" s="17"/>
      <c r="W81" s="17"/>
      <c r="X81" s="17"/>
      <c r="Y81" s="17"/>
      <c r="Z81" s="17"/>
    </row>
    <row r="82" spans="1:26" ht="15.75" hidden="1" customHeight="1" x14ac:dyDescent="0.25">
      <c r="A82" s="46"/>
      <c r="B82" s="46"/>
      <c r="C82" s="47"/>
      <c r="D82" s="47"/>
      <c r="E82" s="47"/>
      <c r="F82" s="47"/>
      <c r="G82" s="47"/>
      <c r="H82" s="15"/>
      <c r="I82" s="15"/>
      <c r="J82" s="15"/>
      <c r="K82" s="15"/>
      <c r="L82" s="15"/>
      <c r="M82" s="15"/>
      <c r="N82" s="15"/>
      <c r="O82" s="15"/>
      <c r="P82" s="15"/>
      <c r="Q82" s="15"/>
      <c r="R82" s="15"/>
      <c r="S82" s="15"/>
      <c r="T82" s="16"/>
      <c r="U82" s="17"/>
      <c r="V82" s="17"/>
      <c r="W82" s="17"/>
      <c r="X82" s="17"/>
      <c r="Y82" s="17"/>
      <c r="Z82" s="17"/>
    </row>
    <row r="83" spans="1:26" ht="15.75" hidden="1" customHeight="1" x14ac:dyDescent="0.25">
      <c r="A83" s="46"/>
      <c r="B83" s="46"/>
      <c r="C83" s="47"/>
      <c r="D83" s="47"/>
      <c r="E83" s="47"/>
      <c r="F83" s="47"/>
      <c r="G83" s="47"/>
      <c r="H83" s="15"/>
      <c r="I83" s="15"/>
      <c r="J83" s="15"/>
      <c r="K83" s="15"/>
      <c r="L83" s="15"/>
      <c r="M83" s="15"/>
      <c r="N83" s="15"/>
      <c r="O83" s="15"/>
      <c r="P83" s="15"/>
      <c r="Q83" s="15"/>
      <c r="R83" s="15"/>
      <c r="S83" s="15"/>
      <c r="T83" s="16"/>
      <c r="U83" s="17"/>
      <c r="V83" s="17"/>
      <c r="W83" s="17"/>
      <c r="X83" s="17"/>
      <c r="Y83" s="17"/>
      <c r="Z83" s="17"/>
    </row>
    <row r="84" spans="1:26" ht="15.75" hidden="1" customHeight="1" x14ac:dyDescent="0.25">
      <c r="A84" s="46"/>
      <c r="B84" s="46"/>
      <c r="C84" s="47"/>
      <c r="D84" s="47"/>
      <c r="E84" s="47"/>
      <c r="F84" s="47"/>
      <c r="G84" s="47"/>
      <c r="H84" s="15"/>
      <c r="I84" s="15"/>
      <c r="J84" s="15"/>
      <c r="K84" s="15"/>
      <c r="L84" s="15"/>
      <c r="M84" s="15"/>
      <c r="N84" s="15"/>
      <c r="O84" s="15"/>
      <c r="P84" s="15"/>
      <c r="Q84" s="15"/>
      <c r="R84" s="15"/>
      <c r="S84" s="15"/>
      <c r="T84" s="16"/>
      <c r="U84" s="17"/>
      <c r="V84" s="17"/>
      <c r="W84" s="17"/>
      <c r="X84" s="17"/>
      <c r="Y84" s="17"/>
      <c r="Z84" s="17"/>
    </row>
    <row r="85" spans="1:26" ht="15.75" hidden="1" customHeight="1" x14ac:dyDescent="0.25">
      <c r="A85" s="46"/>
      <c r="B85" s="46"/>
      <c r="C85" s="47"/>
      <c r="D85" s="47"/>
      <c r="E85" s="47"/>
      <c r="F85" s="47"/>
      <c r="G85" s="47"/>
      <c r="H85" s="15"/>
      <c r="I85" s="15"/>
      <c r="J85" s="15"/>
      <c r="K85" s="15"/>
      <c r="L85" s="15"/>
      <c r="M85" s="15"/>
      <c r="N85" s="15"/>
      <c r="O85" s="15"/>
      <c r="P85" s="15"/>
      <c r="Q85" s="15"/>
      <c r="R85" s="15"/>
      <c r="S85" s="15"/>
      <c r="T85" s="16"/>
      <c r="U85" s="17"/>
      <c r="V85" s="17"/>
      <c r="W85" s="17"/>
      <c r="X85" s="17"/>
      <c r="Y85" s="17"/>
      <c r="Z85" s="17"/>
    </row>
    <row r="86" spans="1:26" ht="15.75" hidden="1" customHeight="1" x14ac:dyDescent="0.25">
      <c r="A86" s="46"/>
      <c r="B86" s="46"/>
      <c r="C86" s="47"/>
      <c r="D86" s="47"/>
      <c r="E86" s="47"/>
      <c r="F86" s="47"/>
      <c r="G86" s="47"/>
      <c r="H86" s="15"/>
      <c r="I86" s="15"/>
      <c r="J86" s="15"/>
      <c r="K86" s="15"/>
      <c r="L86" s="15"/>
      <c r="M86" s="15"/>
      <c r="N86" s="15"/>
      <c r="O86" s="15"/>
      <c r="P86" s="15"/>
      <c r="Q86" s="15"/>
      <c r="R86" s="15"/>
      <c r="S86" s="15"/>
      <c r="T86" s="16"/>
      <c r="U86" s="17"/>
      <c r="V86" s="17"/>
      <c r="W86" s="17"/>
      <c r="X86" s="17"/>
      <c r="Y86" s="17"/>
      <c r="Z86" s="17"/>
    </row>
    <row r="87" spans="1:26" ht="15.75" hidden="1" customHeight="1" x14ac:dyDescent="0.25">
      <c r="A87" s="46"/>
      <c r="B87" s="46"/>
      <c r="C87" s="47"/>
      <c r="D87" s="47"/>
      <c r="E87" s="47"/>
      <c r="F87" s="47"/>
      <c r="G87" s="47"/>
      <c r="H87" s="15"/>
      <c r="I87" s="15"/>
      <c r="J87" s="15"/>
      <c r="K87" s="15"/>
      <c r="L87" s="15"/>
      <c r="M87" s="15"/>
      <c r="N87" s="15"/>
      <c r="O87" s="15"/>
      <c r="P87" s="15"/>
      <c r="Q87" s="15"/>
      <c r="R87" s="15"/>
      <c r="S87" s="15"/>
      <c r="T87" s="16"/>
      <c r="U87" s="17"/>
      <c r="V87" s="17"/>
      <c r="W87" s="17"/>
      <c r="X87" s="17"/>
      <c r="Y87" s="17"/>
      <c r="Z87" s="17"/>
    </row>
    <row r="88" spans="1:26" ht="15.75" hidden="1" customHeight="1" x14ac:dyDescent="0.25">
      <c r="A88" s="46"/>
      <c r="B88" s="46"/>
      <c r="C88" s="47"/>
      <c r="D88" s="47"/>
      <c r="E88" s="47"/>
      <c r="F88" s="47"/>
      <c r="G88" s="47"/>
      <c r="H88" s="15"/>
      <c r="I88" s="15"/>
      <c r="J88" s="15"/>
      <c r="K88" s="15"/>
      <c r="L88" s="15"/>
      <c r="M88" s="15"/>
      <c r="N88" s="15"/>
      <c r="O88" s="15"/>
      <c r="P88" s="15"/>
      <c r="Q88" s="15"/>
      <c r="R88" s="15"/>
      <c r="S88" s="15"/>
      <c r="T88" s="16"/>
      <c r="U88" s="17"/>
      <c r="V88" s="17"/>
      <c r="W88" s="17"/>
      <c r="X88" s="17"/>
      <c r="Y88" s="17"/>
      <c r="Z88" s="17"/>
    </row>
    <row r="89" spans="1:26" ht="15.75" hidden="1" customHeight="1" x14ac:dyDescent="0.25">
      <c r="A89" s="46"/>
      <c r="B89" s="46"/>
      <c r="C89" s="47"/>
      <c r="D89" s="47"/>
      <c r="E89" s="47"/>
      <c r="F89" s="47"/>
      <c r="G89" s="47"/>
      <c r="H89" s="15"/>
      <c r="I89" s="15"/>
      <c r="J89" s="15"/>
      <c r="K89" s="15"/>
      <c r="L89" s="15"/>
      <c r="M89" s="15"/>
      <c r="N89" s="15"/>
      <c r="O89" s="15"/>
      <c r="P89" s="15"/>
      <c r="Q89" s="15"/>
      <c r="R89" s="15"/>
      <c r="S89" s="15"/>
      <c r="T89" s="16"/>
      <c r="U89" s="17"/>
      <c r="V89" s="17"/>
      <c r="W89" s="17"/>
      <c r="X89" s="17"/>
      <c r="Y89" s="17"/>
      <c r="Z89" s="17"/>
    </row>
    <row r="90" spans="1:26" ht="15.75" hidden="1" customHeight="1" x14ac:dyDescent="0.25">
      <c r="A90" s="46"/>
      <c r="B90" s="46"/>
      <c r="C90" s="47"/>
      <c r="D90" s="47"/>
      <c r="E90" s="47"/>
      <c r="F90" s="47"/>
      <c r="G90" s="47"/>
      <c r="H90" s="15"/>
      <c r="I90" s="15"/>
      <c r="J90" s="15"/>
      <c r="K90" s="15"/>
      <c r="L90" s="15"/>
      <c r="M90" s="15"/>
      <c r="N90" s="15"/>
      <c r="O90" s="15"/>
      <c r="P90" s="15"/>
      <c r="Q90" s="15"/>
      <c r="R90" s="15"/>
      <c r="S90" s="15"/>
      <c r="T90" s="16"/>
      <c r="U90" s="17"/>
      <c r="V90" s="17"/>
      <c r="W90" s="17"/>
      <c r="X90" s="17"/>
      <c r="Y90" s="17"/>
      <c r="Z90" s="17"/>
    </row>
    <row r="91" spans="1:26" ht="15.75" hidden="1" customHeight="1" x14ac:dyDescent="0.25">
      <c r="A91" s="46"/>
      <c r="B91" s="46"/>
      <c r="C91" s="47"/>
      <c r="D91" s="47"/>
      <c r="E91" s="47"/>
      <c r="F91" s="47"/>
      <c r="G91" s="47"/>
      <c r="H91" s="15"/>
      <c r="I91" s="15"/>
      <c r="J91" s="15"/>
      <c r="K91" s="15"/>
      <c r="L91" s="15"/>
      <c r="M91" s="15"/>
      <c r="N91" s="15"/>
      <c r="O91" s="15"/>
      <c r="P91" s="15"/>
      <c r="Q91" s="15"/>
      <c r="R91" s="15"/>
      <c r="S91" s="15"/>
      <c r="T91" s="16"/>
      <c r="U91" s="17"/>
      <c r="V91" s="17"/>
      <c r="W91" s="17"/>
      <c r="X91" s="17"/>
      <c r="Y91" s="17"/>
      <c r="Z91" s="17"/>
    </row>
    <row r="92" spans="1:26" ht="15.75" hidden="1" customHeight="1" x14ac:dyDescent="0.25">
      <c r="A92" s="46"/>
      <c r="B92" s="46"/>
      <c r="C92" s="47"/>
      <c r="D92" s="47"/>
      <c r="E92" s="47"/>
      <c r="F92" s="47"/>
      <c r="G92" s="47"/>
      <c r="H92" s="15"/>
      <c r="I92" s="15"/>
      <c r="J92" s="15"/>
      <c r="K92" s="15"/>
      <c r="L92" s="15"/>
      <c r="M92" s="15"/>
      <c r="N92" s="15"/>
      <c r="O92" s="15"/>
      <c r="P92" s="15"/>
      <c r="Q92" s="15"/>
      <c r="R92" s="15"/>
      <c r="S92" s="15"/>
      <c r="T92" s="16"/>
      <c r="U92" s="17"/>
      <c r="V92" s="17"/>
      <c r="W92" s="17"/>
      <c r="X92" s="17"/>
      <c r="Y92" s="17"/>
      <c r="Z92" s="17"/>
    </row>
    <row r="93" spans="1:26" ht="15.75" hidden="1" customHeight="1" x14ac:dyDescent="0.25">
      <c r="A93" s="46"/>
      <c r="B93" s="46"/>
      <c r="C93" s="47"/>
      <c r="D93" s="47"/>
      <c r="E93" s="47"/>
      <c r="F93" s="47"/>
      <c r="G93" s="47"/>
      <c r="H93" s="15"/>
      <c r="I93" s="15"/>
      <c r="J93" s="15"/>
      <c r="K93" s="15"/>
      <c r="L93" s="15"/>
      <c r="M93" s="15"/>
      <c r="N93" s="15"/>
      <c r="O93" s="15"/>
      <c r="P93" s="15"/>
      <c r="Q93" s="15"/>
      <c r="R93" s="15"/>
      <c r="S93" s="15"/>
      <c r="T93" s="16"/>
      <c r="U93" s="17"/>
      <c r="V93" s="17"/>
      <c r="W93" s="17"/>
      <c r="X93" s="17"/>
      <c r="Y93" s="17"/>
      <c r="Z93" s="17"/>
    </row>
    <row r="94" spans="1:26" ht="15.75" hidden="1" customHeight="1" x14ac:dyDescent="0.25">
      <c r="A94" s="46"/>
      <c r="B94" s="46"/>
      <c r="C94" s="47"/>
      <c r="D94" s="47"/>
      <c r="E94" s="47"/>
      <c r="F94" s="47"/>
      <c r="G94" s="47"/>
      <c r="H94" s="15"/>
      <c r="I94" s="15"/>
      <c r="J94" s="15"/>
      <c r="K94" s="15"/>
      <c r="L94" s="15"/>
      <c r="M94" s="15"/>
      <c r="N94" s="15"/>
      <c r="O94" s="15"/>
      <c r="P94" s="15"/>
      <c r="Q94" s="15"/>
      <c r="R94" s="15"/>
      <c r="S94" s="15"/>
      <c r="T94" s="16"/>
      <c r="U94" s="17"/>
      <c r="V94" s="17"/>
      <c r="W94" s="17"/>
      <c r="X94" s="17"/>
      <c r="Y94" s="17"/>
      <c r="Z94" s="17"/>
    </row>
    <row r="95" spans="1:26" ht="15.75" hidden="1" customHeight="1" x14ac:dyDescent="0.25">
      <c r="A95" s="46"/>
      <c r="B95" s="46"/>
      <c r="C95" s="47"/>
      <c r="D95" s="47"/>
      <c r="E95" s="47"/>
      <c r="F95" s="47"/>
      <c r="G95" s="47"/>
      <c r="H95" s="15"/>
      <c r="I95" s="15"/>
      <c r="J95" s="15"/>
      <c r="K95" s="15"/>
      <c r="L95" s="15"/>
      <c r="M95" s="15"/>
      <c r="N95" s="15"/>
      <c r="O95" s="15"/>
      <c r="P95" s="15"/>
      <c r="Q95" s="15"/>
      <c r="R95" s="15"/>
      <c r="S95" s="15"/>
      <c r="T95" s="16"/>
      <c r="U95" s="17"/>
      <c r="V95" s="17"/>
      <c r="W95" s="17"/>
      <c r="X95" s="17"/>
      <c r="Y95" s="17"/>
      <c r="Z95" s="17"/>
    </row>
    <row r="96" spans="1:26" ht="15.75" hidden="1" customHeight="1" x14ac:dyDescent="0.25">
      <c r="A96" s="46"/>
      <c r="B96" s="46"/>
      <c r="C96" s="47"/>
      <c r="D96" s="47"/>
      <c r="E96" s="47"/>
      <c r="F96" s="47"/>
      <c r="G96" s="47"/>
      <c r="H96" s="15"/>
      <c r="I96" s="15"/>
      <c r="J96" s="15"/>
      <c r="K96" s="15"/>
      <c r="L96" s="15"/>
      <c r="M96" s="15"/>
      <c r="N96" s="15"/>
      <c r="O96" s="15"/>
      <c r="P96" s="15"/>
      <c r="Q96" s="15"/>
      <c r="R96" s="15"/>
      <c r="S96" s="15"/>
      <c r="T96" s="16"/>
      <c r="U96" s="17"/>
      <c r="V96" s="17"/>
      <c r="W96" s="17"/>
      <c r="X96" s="17"/>
      <c r="Y96" s="17"/>
      <c r="Z96" s="17"/>
    </row>
    <row r="97" spans="1:26" ht="15.75" hidden="1" customHeight="1" x14ac:dyDescent="0.25">
      <c r="A97" s="46"/>
      <c r="B97" s="46"/>
      <c r="C97" s="47"/>
      <c r="D97" s="47"/>
      <c r="E97" s="47"/>
      <c r="F97" s="47"/>
      <c r="G97" s="47"/>
      <c r="H97" s="15"/>
      <c r="I97" s="15"/>
      <c r="J97" s="15"/>
      <c r="K97" s="15"/>
      <c r="L97" s="15"/>
      <c r="M97" s="15"/>
      <c r="N97" s="15"/>
      <c r="O97" s="15"/>
      <c r="P97" s="15"/>
      <c r="Q97" s="15"/>
      <c r="R97" s="15"/>
      <c r="S97" s="15"/>
      <c r="T97" s="16"/>
      <c r="U97" s="17"/>
      <c r="V97" s="17"/>
      <c r="W97" s="17"/>
      <c r="X97" s="17"/>
      <c r="Y97" s="17"/>
      <c r="Z97" s="17"/>
    </row>
    <row r="98" spans="1:26" ht="15.75" hidden="1" customHeight="1" x14ac:dyDescent="0.25">
      <c r="A98" s="46"/>
      <c r="B98" s="46"/>
      <c r="C98" s="47"/>
      <c r="D98" s="47"/>
      <c r="E98" s="47"/>
      <c r="F98" s="47"/>
      <c r="G98" s="47"/>
      <c r="H98" s="15"/>
      <c r="I98" s="15"/>
      <c r="J98" s="15"/>
      <c r="K98" s="15"/>
      <c r="L98" s="15"/>
      <c r="M98" s="15"/>
      <c r="N98" s="15"/>
      <c r="O98" s="15"/>
      <c r="P98" s="15"/>
      <c r="Q98" s="15"/>
      <c r="R98" s="15"/>
      <c r="S98" s="15"/>
      <c r="T98" s="16"/>
      <c r="U98" s="17"/>
      <c r="V98" s="17"/>
      <c r="W98" s="17"/>
      <c r="X98" s="17"/>
      <c r="Y98" s="17"/>
      <c r="Z98" s="17"/>
    </row>
    <row r="99" spans="1:26" ht="15.75" hidden="1" customHeight="1" x14ac:dyDescent="0.25">
      <c r="A99" s="46"/>
      <c r="B99" s="46"/>
      <c r="C99" s="47"/>
      <c r="D99" s="47"/>
      <c r="E99" s="47"/>
      <c r="F99" s="47"/>
      <c r="G99" s="47"/>
      <c r="H99" s="15"/>
      <c r="I99" s="15"/>
      <c r="J99" s="15"/>
      <c r="K99" s="15"/>
      <c r="L99" s="15"/>
      <c r="M99" s="15"/>
      <c r="N99" s="15"/>
      <c r="O99" s="15"/>
      <c r="P99" s="15"/>
      <c r="Q99" s="15"/>
      <c r="R99" s="15"/>
      <c r="S99" s="15"/>
      <c r="T99" s="16"/>
      <c r="U99" s="17"/>
      <c r="V99" s="17"/>
      <c r="W99" s="17"/>
      <c r="X99" s="17"/>
      <c r="Y99" s="17"/>
      <c r="Z99" s="17"/>
    </row>
    <row r="100" spans="1:26" ht="15.75" hidden="1" customHeight="1" x14ac:dyDescent="0.25">
      <c r="A100" s="46"/>
      <c r="B100" s="46"/>
      <c r="C100" s="47"/>
      <c r="D100" s="47"/>
      <c r="E100" s="47"/>
      <c r="F100" s="47"/>
      <c r="G100" s="47"/>
      <c r="H100" s="15"/>
      <c r="I100" s="15"/>
      <c r="J100" s="15"/>
      <c r="K100" s="15"/>
      <c r="L100" s="15"/>
      <c r="M100" s="15"/>
      <c r="N100" s="15"/>
      <c r="O100" s="15"/>
      <c r="P100" s="15"/>
      <c r="Q100" s="15"/>
      <c r="R100" s="15"/>
      <c r="S100" s="15"/>
      <c r="T100" s="16"/>
      <c r="U100" s="17"/>
      <c r="V100" s="17"/>
      <c r="W100" s="17"/>
      <c r="X100" s="17"/>
      <c r="Y100" s="17"/>
      <c r="Z100" s="17"/>
    </row>
    <row r="101" spans="1:26" ht="15.75" hidden="1" customHeight="1" x14ac:dyDescent="0.25">
      <c r="A101" s="46"/>
      <c r="B101" s="46"/>
      <c r="C101" s="47"/>
      <c r="D101" s="47"/>
      <c r="E101" s="47"/>
      <c r="F101" s="47"/>
      <c r="G101" s="47"/>
      <c r="H101" s="15"/>
      <c r="I101" s="15"/>
      <c r="J101" s="15"/>
      <c r="K101" s="15"/>
      <c r="L101" s="15"/>
      <c r="M101" s="15"/>
      <c r="N101" s="15"/>
      <c r="O101" s="15"/>
      <c r="P101" s="15"/>
      <c r="Q101" s="15"/>
      <c r="R101" s="15"/>
      <c r="S101" s="15"/>
      <c r="T101" s="16"/>
      <c r="U101" s="17"/>
      <c r="V101" s="17"/>
      <c r="W101" s="17"/>
      <c r="X101" s="17"/>
      <c r="Y101" s="17"/>
      <c r="Z101" s="17"/>
    </row>
    <row r="102" spans="1:26" ht="15.75" hidden="1" customHeight="1" x14ac:dyDescent="0.25">
      <c r="A102" s="46"/>
      <c r="B102" s="46"/>
      <c r="C102" s="47"/>
      <c r="D102" s="47"/>
      <c r="E102" s="47"/>
      <c r="F102" s="47"/>
      <c r="G102" s="47"/>
      <c r="H102" s="15"/>
      <c r="I102" s="15"/>
      <c r="J102" s="15"/>
      <c r="K102" s="15"/>
      <c r="L102" s="15"/>
      <c r="M102" s="15"/>
      <c r="N102" s="15"/>
      <c r="O102" s="15"/>
      <c r="P102" s="15"/>
      <c r="Q102" s="15"/>
      <c r="R102" s="15"/>
      <c r="S102" s="15"/>
      <c r="T102" s="16"/>
      <c r="U102" s="17"/>
      <c r="V102" s="17"/>
      <c r="W102" s="17"/>
      <c r="X102" s="17"/>
      <c r="Y102" s="17"/>
      <c r="Z102" s="17"/>
    </row>
    <row r="103" spans="1:26" ht="15.75" hidden="1" customHeight="1" x14ac:dyDescent="0.25">
      <c r="A103" s="46"/>
      <c r="B103" s="46"/>
      <c r="C103" s="47"/>
      <c r="D103" s="47"/>
      <c r="E103" s="47"/>
      <c r="F103" s="47"/>
      <c r="G103" s="47"/>
      <c r="H103" s="15"/>
      <c r="I103" s="15"/>
      <c r="J103" s="15"/>
      <c r="K103" s="15"/>
      <c r="L103" s="15"/>
      <c r="M103" s="15"/>
      <c r="N103" s="15"/>
      <c r="O103" s="15"/>
      <c r="P103" s="15"/>
      <c r="Q103" s="15"/>
      <c r="R103" s="15"/>
      <c r="S103" s="15"/>
      <c r="T103" s="16"/>
      <c r="U103" s="17"/>
      <c r="V103" s="17"/>
      <c r="W103" s="17"/>
      <c r="X103" s="17"/>
      <c r="Y103" s="17"/>
      <c r="Z103" s="17"/>
    </row>
    <row r="104" spans="1:26" ht="15.75" hidden="1" customHeight="1" x14ac:dyDescent="0.25">
      <c r="A104" s="46"/>
      <c r="B104" s="46"/>
      <c r="C104" s="47"/>
      <c r="D104" s="47"/>
      <c r="E104" s="47"/>
      <c r="F104" s="47"/>
      <c r="G104" s="47"/>
      <c r="H104" s="15"/>
      <c r="I104" s="15"/>
      <c r="J104" s="15"/>
      <c r="K104" s="15"/>
      <c r="L104" s="15"/>
      <c r="M104" s="15"/>
      <c r="N104" s="15"/>
      <c r="O104" s="15"/>
      <c r="P104" s="15"/>
      <c r="Q104" s="15"/>
      <c r="R104" s="15"/>
      <c r="S104" s="15"/>
      <c r="T104" s="16"/>
      <c r="U104" s="17"/>
      <c r="V104" s="17"/>
      <c r="W104" s="17"/>
      <c r="X104" s="17"/>
      <c r="Y104" s="17"/>
      <c r="Z104" s="17"/>
    </row>
    <row r="105" spans="1:26" ht="15.75" hidden="1" customHeight="1" x14ac:dyDescent="0.25">
      <c r="A105" s="46"/>
      <c r="B105" s="46"/>
      <c r="C105" s="47"/>
      <c r="D105" s="47"/>
      <c r="E105" s="47"/>
      <c r="F105" s="47"/>
      <c r="G105" s="47"/>
      <c r="H105" s="15"/>
      <c r="I105" s="15"/>
      <c r="J105" s="15"/>
      <c r="K105" s="15"/>
      <c r="L105" s="15"/>
      <c r="M105" s="15"/>
      <c r="N105" s="15"/>
      <c r="O105" s="15"/>
      <c r="P105" s="15"/>
      <c r="Q105" s="15"/>
      <c r="R105" s="15"/>
      <c r="S105" s="15"/>
      <c r="T105" s="16"/>
      <c r="U105" s="17"/>
      <c r="V105" s="17"/>
      <c r="W105" s="17"/>
      <c r="X105" s="17"/>
      <c r="Y105" s="17"/>
      <c r="Z105" s="17"/>
    </row>
    <row r="106" spans="1:26" ht="15.75" hidden="1" customHeight="1" x14ac:dyDescent="0.25">
      <c r="A106" s="46"/>
      <c r="B106" s="46"/>
      <c r="C106" s="47"/>
      <c r="D106" s="47"/>
      <c r="E106" s="47"/>
      <c r="F106" s="47"/>
      <c r="G106" s="47"/>
      <c r="H106" s="15"/>
      <c r="I106" s="15"/>
      <c r="J106" s="15"/>
      <c r="K106" s="15"/>
      <c r="L106" s="15"/>
      <c r="M106" s="15"/>
      <c r="N106" s="15"/>
      <c r="O106" s="15"/>
      <c r="P106" s="15"/>
      <c r="Q106" s="15"/>
      <c r="R106" s="15"/>
      <c r="S106" s="15"/>
      <c r="T106" s="16"/>
      <c r="U106" s="17"/>
      <c r="V106" s="17"/>
      <c r="W106" s="17"/>
      <c r="X106" s="17"/>
      <c r="Y106" s="17"/>
      <c r="Z106" s="17"/>
    </row>
    <row r="107" spans="1:26" ht="15.75" hidden="1" customHeight="1" x14ac:dyDescent="0.25">
      <c r="A107" s="46"/>
      <c r="B107" s="46"/>
      <c r="C107" s="47"/>
      <c r="D107" s="47"/>
      <c r="E107" s="47"/>
      <c r="F107" s="47"/>
      <c r="G107" s="47"/>
      <c r="H107" s="15"/>
      <c r="I107" s="15"/>
      <c r="J107" s="15"/>
      <c r="K107" s="15"/>
      <c r="L107" s="15"/>
      <c r="M107" s="15"/>
      <c r="N107" s="15"/>
      <c r="O107" s="15"/>
      <c r="P107" s="15"/>
      <c r="Q107" s="15"/>
      <c r="R107" s="15"/>
      <c r="S107" s="15"/>
      <c r="T107" s="16"/>
      <c r="U107" s="17"/>
      <c r="V107" s="17"/>
      <c r="W107" s="17"/>
      <c r="X107" s="17"/>
      <c r="Y107" s="17"/>
      <c r="Z107" s="17"/>
    </row>
    <row r="108" spans="1:26" ht="15.75" hidden="1" customHeight="1" x14ac:dyDescent="0.25">
      <c r="A108" s="46"/>
      <c r="B108" s="46"/>
      <c r="C108" s="47"/>
      <c r="D108" s="47"/>
      <c r="E108" s="47"/>
      <c r="F108" s="47"/>
      <c r="G108" s="47"/>
      <c r="H108" s="15"/>
      <c r="I108" s="15"/>
      <c r="J108" s="15"/>
      <c r="K108" s="15"/>
      <c r="L108" s="15"/>
      <c r="M108" s="15"/>
      <c r="N108" s="15"/>
      <c r="O108" s="15"/>
      <c r="P108" s="15"/>
      <c r="Q108" s="15"/>
      <c r="R108" s="15"/>
      <c r="S108" s="15"/>
      <c r="T108" s="16"/>
      <c r="U108" s="17"/>
      <c r="V108" s="17"/>
      <c r="W108" s="17"/>
      <c r="X108" s="17"/>
      <c r="Y108" s="17"/>
      <c r="Z108" s="17"/>
    </row>
    <row r="109" spans="1:26" ht="15.75" hidden="1" customHeight="1" x14ac:dyDescent="0.25">
      <c r="A109" s="46"/>
      <c r="B109" s="46"/>
      <c r="C109" s="47"/>
      <c r="D109" s="47"/>
      <c r="E109" s="47"/>
      <c r="F109" s="47"/>
      <c r="G109" s="47"/>
      <c r="H109" s="15"/>
      <c r="I109" s="15"/>
      <c r="J109" s="15"/>
      <c r="K109" s="15"/>
      <c r="L109" s="15"/>
      <c r="M109" s="15"/>
      <c r="N109" s="15"/>
      <c r="O109" s="15"/>
      <c r="P109" s="15"/>
      <c r="Q109" s="15"/>
      <c r="R109" s="15"/>
      <c r="S109" s="15"/>
      <c r="T109" s="16"/>
      <c r="U109" s="17"/>
      <c r="V109" s="17"/>
      <c r="W109" s="17"/>
      <c r="X109" s="17"/>
      <c r="Y109" s="17"/>
      <c r="Z109" s="17"/>
    </row>
    <row r="110" spans="1:26" ht="15.75" hidden="1" customHeight="1" x14ac:dyDescent="0.25">
      <c r="A110" s="46"/>
      <c r="B110" s="46"/>
      <c r="C110" s="47"/>
      <c r="D110" s="47"/>
      <c r="E110" s="47"/>
      <c r="F110" s="47"/>
      <c r="G110" s="47"/>
      <c r="H110" s="15"/>
      <c r="I110" s="15"/>
      <c r="J110" s="15"/>
      <c r="K110" s="15"/>
      <c r="L110" s="15"/>
      <c r="M110" s="15"/>
      <c r="N110" s="15"/>
      <c r="O110" s="15"/>
      <c r="P110" s="15"/>
      <c r="Q110" s="15"/>
      <c r="R110" s="15"/>
      <c r="S110" s="15"/>
      <c r="T110" s="16"/>
      <c r="U110" s="17"/>
      <c r="V110" s="17"/>
      <c r="W110" s="17"/>
      <c r="X110" s="17"/>
      <c r="Y110" s="17"/>
      <c r="Z110" s="17"/>
    </row>
    <row r="111" spans="1:26" ht="15.75" hidden="1" customHeight="1" x14ac:dyDescent="0.25">
      <c r="A111" s="46"/>
      <c r="B111" s="46"/>
      <c r="C111" s="47"/>
      <c r="D111" s="47"/>
      <c r="E111" s="47"/>
      <c r="F111" s="47"/>
      <c r="G111" s="47"/>
      <c r="H111" s="15"/>
      <c r="I111" s="15"/>
      <c r="J111" s="15"/>
      <c r="K111" s="15"/>
      <c r="L111" s="15"/>
      <c r="M111" s="15"/>
      <c r="N111" s="15"/>
      <c r="O111" s="15"/>
      <c r="P111" s="15"/>
      <c r="Q111" s="15"/>
      <c r="R111" s="15"/>
      <c r="S111" s="15"/>
      <c r="T111" s="16"/>
      <c r="U111" s="17"/>
      <c r="V111" s="17"/>
      <c r="W111" s="17"/>
      <c r="X111" s="17"/>
      <c r="Y111" s="17"/>
      <c r="Z111" s="17"/>
    </row>
    <row r="112" spans="1:26" ht="15.75" hidden="1" customHeight="1" x14ac:dyDescent="0.25">
      <c r="A112" s="46"/>
      <c r="B112" s="46"/>
      <c r="C112" s="47"/>
      <c r="D112" s="47"/>
      <c r="E112" s="47"/>
      <c r="F112" s="47"/>
      <c r="G112" s="47"/>
      <c r="H112" s="15"/>
      <c r="I112" s="15"/>
      <c r="J112" s="15"/>
      <c r="K112" s="15"/>
      <c r="L112" s="15"/>
      <c r="M112" s="15"/>
      <c r="N112" s="15"/>
      <c r="O112" s="15"/>
      <c r="P112" s="15"/>
      <c r="Q112" s="15"/>
      <c r="R112" s="15"/>
      <c r="S112" s="15"/>
      <c r="T112" s="16"/>
      <c r="U112" s="17"/>
      <c r="V112" s="17"/>
      <c r="W112" s="17"/>
      <c r="X112" s="17"/>
      <c r="Y112" s="17"/>
      <c r="Z112" s="17"/>
    </row>
    <row r="113" spans="1:26" ht="15.75" hidden="1" customHeight="1" x14ac:dyDescent="0.25">
      <c r="A113" s="46"/>
      <c r="B113" s="46"/>
      <c r="C113" s="47"/>
      <c r="D113" s="47"/>
      <c r="E113" s="47"/>
      <c r="F113" s="47"/>
      <c r="G113" s="47"/>
      <c r="H113" s="15"/>
      <c r="I113" s="15"/>
      <c r="J113" s="15"/>
      <c r="K113" s="15"/>
      <c r="L113" s="15"/>
      <c r="M113" s="15"/>
      <c r="N113" s="15"/>
      <c r="O113" s="15"/>
      <c r="P113" s="15"/>
      <c r="Q113" s="15"/>
      <c r="R113" s="15"/>
      <c r="S113" s="15"/>
      <c r="T113" s="16"/>
      <c r="U113" s="17"/>
      <c r="V113" s="17"/>
      <c r="W113" s="17"/>
      <c r="X113" s="17"/>
      <c r="Y113" s="17"/>
      <c r="Z113" s="17"/>
    </row>
    <row r="114" spans="1:26" ht="15.75" hidden="1" customHeight="1" x14ac:dyDescent="0.25">
      <c r="A114" s="46"/>
      <c r="B114" s="46"/>
      <c r="C114" s="47"/>
      <c r="D114" s="47"/>
      <c r="E114" s="47"/>
      <c r="F114" s="47"/>
      <c r="G114" s="47"/>
      <c r="H114" s="15"/>
      <c r="I114" s="15"/>
      <c r="J114" s="15"/>
      <c r="K114" s="15"/>
      <c r="L114" s="15"/>
      <c r="M114" s="15"/>
      <c r="N114" s="15"/>
      <c r="O114" s="15"/>
      <c r="P114" s="15"/>
      <c r="Q114" s="15"/>
      <c r="R114" s="15"/>
      <c r="S114" s="15"/>
      <c r="T114" s="16"/>
      <c r="U114" s="17"/>
      <c r="V114" s="17"/>
      <c r="W114" s="17"/>
      <c r="X114" s="17"/>
      <c r="Y114" s="17"/>
      <c r="Z114" s="17"/>
    </row>
    <row r="115" spans="1:26" ht="15.75" hidden="1" customHeight="1" x14ac:dyDescent="0.25">
      <c r="A115" s="46"/>
      <c r="B115" s="46"/>
      <c r="C115" s="47"/>
      <c r="D115" s="47"/>
      <c r="E115" s="47"/>
      <c r="F115" s="47"/>
      <c r="G115" s="47"/>
      <c r="H115" s="15"/>
      <c r="I115" s="15"/>
      <c r="J115" s="15"/>
      <c r="K115" s="15"/>
      <c r="L115" s="15"/>
      <c r="M115" s="15"/>
      <c r="N115" s="15"/>
      <c r="O115" s="15"/>
      <c r="P115" s="15"/>
      <c r="Q115" s="15"/>
      <c r="R115" s="15"/>
      <c r="S115" s="15"/>
      <c r="T115" s="16"/>
      <c r="U115" s="17"/>
      <c r="V115" s="17"/>
      <c r="W115" s="17"/>
      <c r="X115" s="17"/>
      <c r="Y115" s="17"/>
      <c r="Z115" s="17"/>
    </row>
    <row r="116" spans="1:26" ht="15.75" hidden="1" customHeight="1" x14ac:dyDescent="0.25">
      <c r="A116" s="46"/>
      <c r="B116" s="46"/>
      <c r="C116" s="47"/>
      <c r="D116" s="47"/>
      <c r="E116" s="47"/>
      <c r="F116" s="47"/>
      <c r="G116" s="47"/>
      <c r="H116" s="15"/>
      <c r="I116" s="15"/>
      <c r="J116" s="15"/>
      <c r="K116" s="15"/>
      <c r="L116" s="15"/>
      <c r="M116" s="15"/>
      <c r="N116" s="15"/>
      <c r="O116" s="15"/>
      <c r="P116" s="15"/>
      <c r="Q116" s="15"/>
      <c r="R116" s="15"/>
      <c r="S116" s="15"/>
      <c r="T116" s="16"/>
      <c r="U116" s="17"/>
      <c r="V116" s="17"/>
      <c r="W116" s="17"/>
      <c r="X116" s="17"/>
      <c r="Y116" s="17"/>
      <c r="Z116" s="17"/>
    </row>
    <row r="117" spans="1:26" ht="15.75" hidden="1" customHeight="1" x14ac:dyDescent="0.25">
      <c r="A117" s="46"/>
      <c r="B117" s="46"/>
      <c r="C117" s="47"/>
      <c r="D117" s="47"/>
      <c r="E117" s="47"/>
      <c r="F117" s="47"/>
      <c r="G117" s="47"/>
      <c r="H117" s="15"/>
      <c r="I117" s="15"/>
      <c r="J117" s="15"/>
      <c r="K117" s="15"/>
      <c r="L117" s="15"/>
      <c r="M117" s="15"/>
      <c r="N117" s="15"/>
      <c r="O117" s="15"/>
      <c r="P117" s="15"/>
      <c r="Q117" s="15"/>
      <c r="R117" s="15"/>
      <c r="S117" s="15"/>
      <c r="T117" s="16"/>
      <c r="U117" s="17"/>
      <c r="V117" s="17"/>
      <c r="W117" s="17"/>
      <c r="X117" s="17"/>
      <c r="Y117" s="17"/>
      <c r="Z117" s="17"/>
    </row>
    <row r="118" spans="1:26" ht="15.75" hidden="1" customHeight="1" x14ac:dyDescent="0.25">
      <c r="A118" s="46"/>
      <c r="B118" s="46"/>
      <c r="C118" s="47"/>
      <c r="D118" s="47"/>
      <c r="E118" s="47"/>
      <c r="F118" s="47"/>
      <c r="G118" s="47"/>
      <c r="H118" s="15"/>
      <c r="I118" s="15"/>
      <c r="J118" s="15"/>
      <c r="K118" s="15"/>
      <c r="L118" s="15"/>
      <c r="M118" s="15"/>
      <c r="N118" s="15"/>
      <c r="O118" s="15"/>
      <c r="P118" s="15"/>
      <c r="Q118" s="15"/>
      <c r="R118" s="15"/>
      <c r="S118" s="15"/>
      <c r="T118" s="16"/>
      <c r="U118" s="17"/>
      <c r="V118" s="17"/>
      <c r="W118" s="17"/>
      <c r="X118" s="17"/>
      <c r="Y118" s="17"/>
      <c r="Z118" s="17"/>
    </row>
    <row r="119" spans="1:26" ht="15.75" hidden="1" customHeight="1" x14ac:dyDescent="0.25">
      <c r="A119" s="46"/>
      <c r="B119" s="46"/>
      <c r="C119" s="47"/>
      <c r="D119" s="47"/>
      <c r="E119" s="47"/>
      <c r="F119" s="47"/>
      <c r="G119" s="47"/>
      <c r="H119" s="15"/>
      <c r="I119" s="15"/>
      <c r="J119" s="15"/>
      <c r="K119" s="15"/>
      <c r="L119" s="15"/>
      <c r="M119" s="15"/>
      <c r="N119" s="15"/>
      <c r="O119" s="15"/>
      <c r="P119" s="15"/>
      <c r="Q119" s="15"/>
      <c r="R119" s="15"/>
      <c r="S119" s="15"/>
      <c r="T119" s="16"/>
      <c r="U119" s="17"/>
      <c r="V119" s="17"/>
      <c r="W119" s="17"/>
      <c r="X119" s="17"/>
      <c r="Y119" s="17"/>
      <c r="Z119" s="17"/>
    </row>
    <row r="120" spans="1:26" ht="15.75" hidden="1" customHeight="1" x14ac:dyDescent="0.25">
      <c r="A120" s="46"/>
      <c r="B120" s="46"/>
      <c r="C120" s="47"/>
      <c r="D120" s="47"/>
      <c r="E120" s="47"/>
      <c r="F120" s="47"/>
      <c r="G120" s="47"/>
      <c r="H120" s="15"/>
      <c r="I120" s="15"/>
      <c r="J120" s="15"/>
      <c r="K120" s="15"/>
      <c r="L120" s="15"/>
      <c r="M120" s="15"/>
      <c r="N120" s="15"/>
      <c r="O120" s="15"/>
      <c r="P120" s="15"/>
      <c r="Q120" s="15"/>
      <c r="R120" s="15"/>
      <c r="S120" s="15"/>
      <c r="T120" s="16"/>
      <c r="U120" s="17"/>
      <c r="V120" s="17"/>
      <c r="W120" s="17"/>
      <c r="X120" s="17"/>
      <c r="Y120" s="17"/>
      <c r="Z120" s="17"/>
    </row>
    <row r="121" spans="1:26" ht="15.75" hidden="1" customHeight="1" x14ac:dyDescent="0.25">
      <c r="A121" s="46"/>
      <c r="B121" s="46"/>
      <c r="C121" s="47"/>
      <c r="D121" s="47"/>
      <c r="E121" s="47"/>
      <c r="F121" s="47"/>
      <c r="G121" s="47"/>
      <c r="H121" s="15"/>
      <c r="I121" s="15"/>
      <c r="J121" s="15"/>
      <c r="K121" s="15"/>
      <c r="L121" s="15"/>
      <c r="M121" s="15"/>
      <c r="N121" s="15"/>
      <c r="O121" s="15"/>
      <c r="P121" s="15"/>
      <c r="Q121" s="15"/>
      <c r="R121" s="15"/>
      <c r="S121" s="15"/>
      <c r="T121" s="16"/>
      <c r="U121" s="17"/>
      <c r="V121" s="17"/>
      <c r="W121" s="17"/>
      <c r="X121" s="17"/>
      <c r="Y121" s="17"/>
      <c r="Z121" s="17"/>
    </row>
    <row r="122" spans="1:26" ht="15.75" hidden="1" customHeight="1" x14ac:dyDescent="0.25">
      <c r="A122" s="46"/>
      <c r="B122" s="46"/>
      <c r="C122" s="47"/>
      <c r="D122" s="47"/>
      <c r="E122" s="47"/>
      <c r="F122" s="47"/>
      <c r="G122" s="47"/>
      <c r="H122" s="15"/>
      <c r="I122" s="15"/>
      <c r="J122" s="15"/>
      <c r="K122" s="15"/>
      <c r="L122" s="15"/>
      <c r="M122" s="15"/>
      <c r="N122" s="15"/>
      <c r="O122" s="15"/>
      <c r="P122" s="15"/>
      <c r="Q122" s="15"/>
      <c r="R122" s="15"/>
      <c r="S122" s="15"/>
      <c r="T122" s="16"/>
      <c r="U122" s="17"/>
      <c r="V122" s="17"/>
      <c r="W122" s="17"/>
      <c r="X122" s="17"/>
      <c r="Y122" s="17"/>
      <c r="Z122" s="17"/>
    </row>
    <row r="123" spans="1:26" ht="15.75" hidden="1" customHeight="1" x14ac:dyDescent="0.25">
      <c r="A123" s="46"/>
      <c r="B123" s="46"/>
      <c r="C123" s="47"/>
      <c r="D123" s="47"/>
      <c r="E123" s="47"/>
      <c r="F123" s="47"/>
      <c r="G123" s="47"/>
      <c r="H123" s="15"/>
      <c r="I123" s="15"/>
      <c r="J123" s="15"/>
      <c r="K123" s="15"/>
      <c r="L123" s="15"/>
      <c r="M123" s="15"/>
      <c r="N123" s="15"/>
      <c r="O123" s="15"/>
      <c r="P123" s="15"/>
      <c r="Q123" s="15"/>
      <c r="R123" s="15"/>
      <c r="S123" s="15"/>
      <c r="T123" s="16"/>
      <c r="U123" s="17"/>
      <c r="V123" s="17"/>
      <c r="W123" s="17"/>
      <c r="X123" s="17"/>
      <c r="Y123" s="17"/>
      <c r="Z123" s="17"/>
    </row>
    <row r="124" spans="1:26" ht="15.75" hidden="1" customHeight="1" x14ac:dyDescent="0.25">
      <c r="A124" s="46"/>
      <c r="B124" s="46"/>
      <c r="C124" s="47"/>
      <c r="D124" s="47"/>
      <c r="E124" s="47"/>
      <c r="F124" s="47"/>
      <c r="G124" s="47"/>
      <c r="H124" s="15"/>
      <c r="I124" s="15"/>
      <c r="J124" s="15"/>
      <c r="K124" s="15"/>
      <c r="L124" s="15"/>
      <c r="M124" s="15"/>
      <c r="N124" s="15"/>
      <c r="O124" s="15"/>
      <c r="P124" s="15"/>
      <c r="Q124" s="15"/>
      <c r="R124" s="15"/>
      <c r="S124" s="15"/>
      <c r="T124" s="16"/>
      <c r="U124" s="17"/>
      <c r="V124" s="17"/>
      <c r="W124" s="17"/>
      <c r="X124" s="17"/>
      <c r="Y124" s="17"/>
      <c r="Z124" s="17"/>
    </row>
    <row r="125" spans="1:26" ht="15.75" hidden="1" customHeight="1" x14ac:dyDescent="0.25">
      <c r="A125" s="46"/>
      <c r="B125" s="46"/>
      <c r="C125" s="47"/>
      <c r="D125" s="47"/>
      <c r="E125" s="47"/>
      <c r="F125" s="47"/>
      <c r="G125" s="47"/>
      <c r="H125" s="15"/>
      <c r="I125" s="15"/>
      <c r="J125" s="15"/>
      <c r="K125" s="15"/>
      <c r="L125" s="15"/>
      <c r="M125" s="15"/>
      <c r="N125" s="15"/>
      <c r="O125" s="15"/>
      <c r="P125" s="15"/>
      <c r="Q125" s="15"/>
      <c r="R125" s="15"/>
      <c r="S125" s="15"/>
      <c r="T125" s="16"/>
      <c r="U125" s="17"/>
      <c r="V125" s="17"/>
      <c r="W125" s="17"/>
      <c r="X125" s="17"/>
      <c r="Y125" s="17"/>
      <c r="Z125" s="17"/>
    </row>
    <row r="126" spans="1:26" ht="15.75" hidden="1" customHeight="1" x14ac:dyDescent="0.25">
      <c r="A126" s="46"/>
      <c r="B126" s="46"/>
      <c r="C126" s="47"/>
      <c r="D126" s="47"/>
      <c r="E126" s="47"/>
      <c r="F126" s="47"/>
      <c r="G126" s="47"/>
      <c r="H126" s="15"/>
      <c r="I126" s="15"/>
      <c r="J126" s="15"/>
      <c r="K126" s="15"/>
      <c r="L126" s="15"/>
      <c r="M126" s="15"/>
      <c r="N126" s="15"/>
      <c r="O126" s="15"/>
      <c r="P126" s="15"/>
      <c r="Q126" s="15"/>
      <c r="R126" s="15"/>
      <c r="S126" s="15"/>
      <c r="T126" s="16"/>
      <c r="U126" s="17"/>
      <c r="V126" s="17"/>
      <c r="W126" s="17"/>
      <c r="X126" s="17"/>
      <c r="Y126" s="17"/>
      <c r="Z126" s="17"/>
    </row>
    <row r="127" spans="1:26" ht="15.75" hidden="1" customHeight="1" x14ac:dyDescent="0.25">
      <c r="A127" s="46"/>
      <c r="B127" s="46"/>
      <c r="C127" s="47"/>
      <c r="D127" s="47"/>
      <c r="E127" s="47"/>
      <c r="F127" s="47"/>
      <c r="G127" s="47"/>
      <c r="H127" s="15"/>
      <c r="I127" s="15"/>
      <c r="J127" s="15"/>
      <c r="K127" s="15"/>
      <c r="L127" s="15"/>
      <c r="M127" s="15"/>
      <c r="N127" s="15"/>
      <c r="O127" s="15"/>
      <c r="P127" s="15"/>
      <c r="Q127" s="15"/>
      <c r="R127" s="15"/>
      <c r="S127" s="15"/>
      <c r="T127" s="16"/>
      <c r="U127" s="17"/>
      <c r="V127" s="17"/>
      <c r="W127" s="17"/>
      <c r="X127" s="17"/>
      <c r="Y127" s="17"/>
      <c r="Z127" s="17"/>
    </row>
    <row r="128" spans="1:26" ht="15.75" hidden="1" customHeight="1" x14ac:dyDescent="0.25">
      <c r="A128" s="46"/>
      <c r="B128" s="46"/>
      <c r="C128" s="47"/>
      <c r="D128" s="47"/>
      <c r="E128" s="47"/>
      <c r="F128" s="47"/>
      <c r="G128" s="47"/>
      <c r="H128" s="15"/>
      <c r="I128" s="15"/>
      <c r="J128" s="15"/>
      <c r="K128" s="15"/>
      <c r="L128" s="15"/>
      <c r="M128" s="15"/>
      <c r="N128" s="15"/>
      <c r="O128" s="15"/>
      <c r="P128" s="15"/>
      <c r="Q128" s="15"/>
      <c r="R128" s="15"/>
      <c r="S128" s="15"/>
      <c r="T128" s="16"/>
      <c r="U128" s="17"/>
      <c r="V128" s="17"/>
      <c r="W128" s="17"/>
      <c r="X128" s="17"/>
      <c r="Y128" s="17"/>
      <c r="Z128" s="17"/>
    </row>
    <row r="129" spans="1:26" ht="15.75" hidden="1" customHeight="1" x14ac:dyDescent="0.25">
      <c r="A129" s="46"/>
      <c r="B129" s="46"/>
      <c r="C129" s="47"/>
      <c r="D129" s="47"/>
      <c r="E129" s="47"/>
      <c r="F129" s="47"/>
      <c r="G129" s="47"/>
      <c r="H129" s="15"/>
      <c r="I129" s="15"/>
      <c r="J129" s="15"/>
      <c r="K129" s="15"/>
      <c r="L129" s="15"/>
      <c r="M129" s="15"/>
      <c r="N129" s="15"/>
      <c r="O129" s="15"/>
      <c r="P129" s="15"/>
      <c r="Q129" s="15"/>
      <c r="R129" s="15"/>
      <c r="S129" s="15"/>
      <c r="T129" s="16"/>
      <c r="U129" s="17"/>
      <c r="V129" s="17"/>
      <c r="W129" s="17"/>
      <c r="X129" s="17"/>
      <c r="Y129" s="17"/>
      <c r="Z129" s="17"/>
    </row>
    <row r="130" spans="1:26" ht="15.75" hidden="1" customHeight="1" x14ac:dyDescent="0.25">
      <c r="A130" s="46"/>
      <c r="B130" s="46"/>
      <c r="C130" s="47"/>
      <c r="D130" s="47"/>
      <c r="E130" s="47"/>
      <c r="F130" s="47"/>
      <c r="G130" s="47"/>
      <c r="H130" s="15"/>
      <c r="I130" s="15"/>
      <c r="J130" s="15"/>
      <c r="K130" s="15"/>
      <c r="L130" s="15"/>
      <c r="M130" s="15"/>
      <c r="N130" s="15"/>
      <c r="O130" s="15"/>
      <c r="P130" s="15"/>
      <c r="Q130" s="15"/>
      <c r="R130" s="15"/>
      <c r="S130" s="15"/>
      <c r="T130" s="16"/>
      <c r="U130" s="17"/>
      <c r="V130" s="17"/>
      <c r="W130" s="17"/>
      <c r="X130" s="17"/>
      <c r="Y130" s="17"/>
      <c r="Z130" s="17"/>
    </row>
    <row r="131" spans="1:26" ht="15.75" hidden="1" customHeight="1" x14ac:dyDescent="0.25">
      <c r="A131" s="46"/>
      <c r="B131" s="46"/>
      <c r="C131" s="47"/>
      <c r="D131" s="47"/>
      <c r="E131" s="47"/>
      <c r="F131" s="47"/>
      <c r="G131" s="47"/>
      <c r="H131" s="15"/>
      <c r="I131" s="15"/>
      <c r="J131" s="15"/>
      <c r="K131" s="15"/>
      <c r="L131" s="15"/>
      <c r="M131" s="15"/>
      <c r="N131" s="15"/>
      <c r="O131" s="15"/>
      <c r="P131" s="15"/>
      <c r="Q131" s="15"/>
      <c r="R131" s="15"/>
      <c r="S131" s="15"/>
      <c r="T131" s="16"/>
      <c r="U131" s="17"/>
      <c r="V131" s="17"/>
      <c r="W131" s="17"/>
      <c r="X131" s="17"/>
      <c r="Y131" s="17"/>
      <c r="Z131" s="17"/>
    </row>
    <row r="132" spans="1:26" ht="15.75" hidden="1" customHeight="1" x14ac:dyDescent="0.25">
      <c r="A132" s="46"/>
      <c r="B132" s="46"/>
      <c r="C132" s="47"/>
      <c r="D132" s="47"/>
      <c r="E132" s="47"/>
      <c r="F132" s="47"/>
      <c r="G132" s="47"/>
      <c r="H132" s="15"/>
      <c r="I132" s="15"/>
      <c r="J132" s="15"/>
      <c r="K132" s="15"/>
      <c r="L132" s="15"/>
      <c r="M132" s="15"/>
      <c r="N132" s="15"/>
      <c r="O132" s="15"/>
      <c r="P132" s="15"/>
      <c r="Q132" s="15"/>
      <c r="R132" s="15"/>
      <c r="S132" s="15"/>
      <c r="T132" s="16"/>
      <c r="U132" s="17"/>
      <c r="V132" s="17"/>
      <c r="W132" s="17"/>
      <c r="X132" s="17"/>
      <c r="Y132" s="17"/>
      <c r="Z132" s="17"/>
    </row>
    <row r="133" spans="1:26" ht="15.75" hidden="1" customHeight="1" x14ac:dyDescent="0.25">
      <c r="A133" s="46"/>
      <c r="B133" s="46"/>
      <c r="C133" s="47"/>
      <c r="D133" s="47"/>
      <c r="E133" s="47"/>
      <c r="F133" s="47"/>
      <c r="G133" s="47"/>
      <c r="H133" s="15"/>
      <c r="I133" s="15"/>
      <c r="J133" s="15"/>
      <c r="K133" s="15"/>
      <c r="L133" s="15"/>
      <c r="M133" s="15"/>
      <c r="N133" s="15"/>
      <c r="O133" s="15"/>
      <c r="P133" s="15"/>
      <c r="Q133" s="15"/>
      <c r="R133" s="15"/>
      <c r="S133" s="15"/>
      <c r="T133" s="16"/>
      <c r="U133" s="17"/>
      <c r="V133" s="17"/>
      <c r="W133" s="17"/>
      <c r="X133" s="17"/>
      <c r="Y133" s="17"/>
      <c r="Z133" s="17"/>
    </row>
    <row r="134" spans="1:26" ht="15.75" hidden="1" customHeight="1" x14ac:dyDescent="0.25">
      <c r="A134" s="46"/>
      <c r="B134" s="46"/>
      <c r="C134" s="47"/>
      <c r="D134" s="47"/>
      <c r="E134" s="47"/>
      <c r="F134" s="47"/>
      <c r="G134" s="47"/>
      <c r="H134" s="15"/>
      <c r="I134" s="15"/>
      <c r="J134" s="15"/>
      <c r="K134" s="15"/>
      <c r="L134" s="15"/>
      <c r="M134" s="15"/>
      <c r="N134" s="15"/>
      <c r="O134" s="15"/>
      <c r="P134" s="15"/>
      <c r="Q134" s="15"/>
      <c r="R134" s="15"/>
      <c r="S134" s="15"/>
      <c r="T134" s="16"/>
      <c r="U134" s="17"/>
      <c r="V134" s="17"/>
      <c r="W134" s="17"/>
      <c r="X134" s="17"/>
      <c r="Y134" s="17"/>
      <c r="Z134" s="17"/>
    </row>
    <row r="135" spans="1:26" ht="15.75" hidden="1" customHeight="1" x14ac:dyDescent="0.25">
      <c r="A135" s="46"/>
      <c r="B135" s="46"/>
      <c r="C135" s="47"/>
      <c r="D135" s="47"/>
      <c r="E135" s="47"/>
      <c r="F135" s="47"/>
      <c r="G135" s="47"/>
      <c r="H135" s="15"/>
      <c r="I135" s="15"/>
      <c r="J135" s="15"/>
      <c r="K135" s="15"/>
      <c r="L135" s="15"/>
      <c r="M135" s="15"/>
      <c r="N135" s="15"/>
      <c r="O135" s="15"/>
      <c r="P135" s="15"/>
      <c r="Q135" s="15"/>
      <c r="R135" s="15"/>
      <c r="S135" s="15"/>
      <c r="T135" s="16"/>
      <c r="U135" s="17"/>
      <c r="V135" s="17"/>
      <c r="W135" s="17"/>
      <c r="X135" s="17"/>
      <c r="Y135" s="17"/>
      <c r="Z135" s="17"/>
    </row>
    <row r="136" spans="1:26" ht="15.75" hidden="1" customHeight="1" x14ac:dyDescent="0.25">
      <c r="A136" s="46"/>
      <c r="B136" s="46"/>
      <c r="C136" s="47"/>
      <c r="D136" s="47"/>
      <c r="E136" s="47"/>
      <c r="F136" s="47"/>
      <c r="G136" s="47"/>
      <c r="H136" s="15"/>
      <c r="I136" s="15"/>
      <c r="J136" s="15"/>
      <c r="K136" s="15"/>
      <c r="L136" s="15"/>
      <c r="M136" s="15"/>
      <c r="N136" s="15"/>
      <c r="O136" s="15"/>
      <c r="P136" s="15"/>
      <c r="Q136" s="15"/>
      <c r="R136" s="15"/>
      <c r="S136" s="15"/>
      <c r="T136" s="16"/>
      <c r="U136" s="17"/>
      <c r="V136" s="17"/>
      <c r="W136" s="17"/>
      <c r="X136" s="17"/>
      <c r="Y136" s="17"/>
      <c r="Z136" s="17"/>
    </row>
    <row r="137" spans="1:26" ht="15.75" hidden="1" customHeight="1" x14ac:dyDescent="0.25">
      <c r="A137" s="46"/>
      <c r="B137" s="46"/>
      <c r="C137" s="47"/>
      <c r="D137" s="47"/>
      <c r="E137" s="47"/>
      <c r="F137" s="47"/>
      <c r="G137" s="47"/>
      <c r="H137" s="15"/>
      <c r="I137" s="15"/>
      <c r="J137" s="15"/>
      <c r="K137" s="15"/>
      <c r="L137" s="15"/>
      <c r="M137" s="15"/>
      <c r="N137" s="15"/>
      <c r="O137" s="15"/>
      <c r="P137" s="15"/>
      <c r="Q137" s="15"/>
      <c r="R137" s="15"/>
      <c r="S137" s="15"/>
      <c r="T137" s="16"/>
      <c r="U137" s="17"/>
      <c r="V137" s="17"/>
      <c r="W137" s="17"/>
      <c r="X137" s="17"/>
      <c r="Y137" s="17"/>
      <c r="Z137" s="17"/>
    </row>
    <row r="138" spans="1:26" ht="15.75" hidden="1" customHeight="1" x14ac:dyDescent="0.25">
      <c r="A138" s="46"/>
      <c r="B138" s="46"/>
      <c r="C138" s="47"/>
      <c r="D138" s="47"/>
      <c r="E138" s="47"/>
      <c r="F138" s="47"/>
      <c r="G138" s="47"/>
      <c r="H138" s="15"/>
      <c r="I138" s="15"/>
      <c r="J138" s="15"/>
      <c r="K138" s="15"/>
      <c r="L138" s="15"/>
      <c r="M138" s="15"/>
      <c r="N138" s="15"/>
      <c r="O138" s="15"/>
      <c r="P138" s="15"/>
      <c r="Q138" s="15"/>
      <c r="R138" s="15"/>
      <c r="S138" s="15"/>
      <c r="T138" s="16"/>
      <c r="U138" s="17"/>
      <c r="V138" s="17"/>
      <c r="W138" s="17"/>
      <c r="X138" s="17"/>
      <c r="Y138" s="17"/>
      <c r="Z138" s="17"/>
    </row>
    <row r="139" spans="1:26" ht="15.75" hidden="1" customHeight="1" x14ac:dyDescent="0.25">
      <c r="A139" s="46"/>
      <c r="B139" s="46"/>
      <c r="C139" s="47"/>
      <c r="D139" s="47"/>
      <c r="E139" s="47"/>
      <c r="F139" s="47"/>
      <c r="G139" s="47"/>
      <c r="H139" s="15"/>
      <c r="I139" s="15"/>
      <c r="J139" s="15"/>
      <c r="K139" s="15"/>
      <c r="L139" s="15"/>
      <c r="M139" s="15"/>
      <c r="N139" s="15"/>
      <c r="O139" s="15"/>
      <c r="P139" s="15"/>
      <c r="Q139" s="15"/>
      <c r="R139" s="15"/>
      <c r="S139" s="15"/>
      <c r="T139" s="16"/>
      <c r="U139" s="17"/>
      <c r="V139" s="17"/>
      <c r="W139" s="17"/>
      <c r="X139" s="17"/>
      <c r="Y139" s="17"/>
      <c r="Z139" s="17"/>
    </row>
    <row r="140" spans="1:26" ht="15.75" hidden="1" customHeight="1" x14ac:dyDescent="0.25">
      <c r="A140" s="46"/>
      <c r="B140" s="46"/>
      <c r="C140" s="47"/>
      <c r="D140" s="47"/>
      <c r="E140" s="47"/>
      <c r="F140" s="47"/>
      <c r="G140" s="47"/>
      <c r="H140" s="15"/>
      <c r="I140" s="15"/>
      <c r="J140" s="15"/>
      <c r="K140" s="15"/>
      <c r="L140" s="15"/>
      <c r="M140" s="15"/>
      <c r="N140" s="15"/>
      <c r="O140" s="15"/>
      <c r="P140" s="15"/>
      <c r="Q140" s="15"/>
      <c r="R140" s="15"/>
      <c r="S140" s="15"/>
      <c r="T140" s="16"/>
      <c r="U140" s="17"/>
      <c r="V140" s="17"/>
      <c r="W140" s="17"/>
      <c r="X140" s="17"/>
      <c r="Y140" s="17"/>
      <c r="Z140" s="17"/>
    </row>
    <row r="141" spans="1:26" ht="15.75" hidden="1" customHeight="1" x14ac:dyDescent="0.25">
      <c r="A141" s="46"/>
      <c r="B141" s="46"/>
      <c r="C141" s="47"/>
      <c r="D141" s="47"/>
      <c r="E141" s="47"/>
      <c r="F141" s="47"/>
      <c r="G141" s="47"/>
      <c r="H141" s="15"/>
      <c r="I141" s="15"/>
      <c r="J141" s="15"/>
      <c r="K141" s="15"/>
      <c r="L141" s="15"/>
      <c r="M141" s="15"/>
      <c r="N141" s="15"/>
      <c r="O141" s="15"/>
      <c r="P141" s="15"/>
      <c r="Q141" s="15"/>
      <c r="R141" s="15"/>
      <c r="S141" s="15"/>
      <c r="T141" s="16"/>
      <c r="U141" s="17"/>
      <c r="V141" s="17"/>
      <c r="W141" s="17"/>
      <c r="X141" s="17"/>
      <c r="Y141" s="17"/>
      <c r="Z141" s="17"/>
    </row>
    <row r="142" spans="1:26" ht="15.75" hidden="1" customHeight="1" x14ac:dyDescent="0.25">
      <c r="A142" s="46"/>
      <c r="B142" s="46"/>
      <c r="C142" s="47"/>
      <c r="D142" s="47"/>
      <c r="E142" s="47"/>
      <c r="F142" s="47"/>
      <c r="G142" s="47"/>
      <c r="H142" s="15"/>
      <c r="I142" s="15"/>
      <c r="J142" s="15"/>
      <c r="K142" s="15"/>
      <c r="L142" s="15"/>
      <c r="M142" s="15"/>
      <c r="N142" s="15"/>
      <c r="O142" s="15"/>
      <c r="P142" s="15"/>
      <c r="Q142" s="15"/>
      <c r="R142" s="15"/>
      <c r="S142" s="15"/>
      <c r="T142" s="16"/>
      <c r="U142" s="17"/>
      <c r="V142" s="17"/>
      <c r="W142" s="17"/>
      <c r="X142" s="17"/>
      <c r="Y142" s="17"/>
      <c r="Z142" s="17"/>
    </row>
    <row r="143" spans="1:26" ht="15.75" hidden="1" customHeight="1" x14ac:dyDescent="0.25">
      <c r="A143" s="46"/>
      <c r="B143" s="46"/>
      <c r="C143" s="47"/>
      <c r="D143" s="47"/>
      <c r="E143" s="47"/>
      <c r="F143" s="47"/>
      <c r="G143" s="47"/>
      <c r="H143" s="15"/>
      <c r="I143" s="15"/>
      <c r="J143" s="15"/>
      <c r="K143" s="15"/>
      <c r="L143" s="15"/>
      <c r="M143" s="15"/>
      <c r="N143" s="15"/>
      <c r="O143" s="15"/>
      <c r="P143" s="15"/>
      <c r="Q143" s="15"/>
      <c r="R143" s="15"/>
      <c r="S143" s="15"/>
      <c r="T143" s="16"/>
      <c r="U143" s="17"/>
      <c r="V143" s="17"/>
      <c r="W143" s="17"/>
      <c r="X143" s="17"/>
      <c r="Y143" s="17"/>
      <c r="Z143" s="17"/>
    </row>
    <row r="144" spans="1:26" ht="15.75" hidden="1" customHeight="1" x14ac:dyDescent="0.25">
      <c r="A144" s="46"/>
      <c r="B144" s="46"/>
      <c r="C144" s="47"/>
      <c r="D144" s="47"/>
      <c r="E144" s="47"/>
      <c r="F144" s="47"/>
      <c r="G144" s="47"/>
      <c r="H144" s="15"/>
      <c r="I144" s="15"/>
      <c r="J144" s="15"/>
      <c r="K144" s="15"/>
      <c r="L144" s="15"/>
      <c r="M144" s="15"/>
      <c r="N144" s="15"/>
      <c r="O144" s="15"/>
      <c r="P144" s="15"/>
      <c r="Q144" s="15"/>
      <c r="R144" s="15"/>
      <c r="S144" s="15"/>
      <c r="T144" s="16"/>
      <c r="U144" s="17"/>
      <c r="V144" s="17"/>
      <c r="W144" s="17"/>
      <c r="X144" s="17"/>
      <c r="Y144" s="17"/>
      <c r="Z144" s="17"/>
    </row>
    <row r="145" spans="1:26" ht="15.75" hidden="1" customHeight="1" x14ac:dyDescent="0.25">
      <c r="A145" s="46"/>
      <c r="B145" s="46"/>
      <c r="C145" s="47"/>
      <c r="D145" s="47"/>
      <c r="E145" s="47"/>
      <c r="F145" s="47"/>
      <c r="G145" s="47"/>
      <c r="H145" s="15"/>
      <c r="I145" s="15"/>
      <c r="J145" s="15"/>
      <c r="K145" s="15"/>
      <c r="L145" s="15"/>
      <c r="M145" s="15"/>
      <c r="N145" s="15"/>
      <c r="O145" s="15"/>
      <c r="P145" s="15"/>
      <c r="Q145" s="15"/>
      <c r="R145" s="15"/>
      <c r="S145" s="15"/>
      <c r="T145" s="16"/>
      <c r="U145" s="17"/>
      <c r="V145" s="17"/>
      <c r="W145" s="17"/>
      <c r="X145" s="17"/>
      <c r="Y145" s="17"/>
      <c r="Z145" s="17"/>
    </row>
    <row r="146" spans="1:26" ht="15.75" hidden="1" customHeight="1" x14ac:dyDescent="0.25">
      <c r="A146" s="46"/>
      <c r="B146" s="46"/>
      <c r="C146" s="47"/>
      <c r="D146" s="47"/>
      <c r="E146" s="47"/>
      <c r="F146" s="47"/>
      <c r="G146" s="47"/>
      <c r="H146" s="15"/>
      <c r="I146" s="15"/>
      <c r="J146" s="15"/>
      <c r="K146" s="15"/>
      <c r="L146" s="15"/>
      <c r="M146" s="15"/>
      <c r="N146" s="15"/>
      <c r="O146" s="15"/>
      <c r="P146" s="15"/>
      <c r="Q146" s="15"/>
      <c r="R146" s="15"/>
      <c r="S146" s="15"/>
      <c r="T146" s="16"/>
      <c r="U146" s="17"/>
      <c r="V146" s="17"/>
      <c r="W146" s="17"/>
      <c r="X146" s="17"/>
      <c r="Y146" s="17"/>
      <c r="Z146" s="17"/>
    </row>
    <row r="147" spans="1:26" ht="15.75" hidden="1" customHeight="1" x14ac:dyDescent="0.25">
      <c r="A147" s="46"/>
      <c r="B147" s="46"/>
      <c r="C147" s="47"/>
      <c r="D147" s="47"/>
      <c r="E147" s="47"/>
      <c r="F147" s="47"/>
      <c r="G147" s="47"/>
      <c r="H147" s="15"/>
      <c r="I147" s="15"/>
      <c r="J147" s="15"/>
      <c r="K147" s="15"/>
      <c r="L147" s="15"/>
      <c r="M147" s="15"/>
      <c r="N147" s="15"/>
      <c r="O147" s="15"/>
      <c r="P147" s="15"/>
      <c r="Q147" s="15"/>
      <c r="R147" s="15"/>
      <c r="S147" s="15"/>
      <c r="T147" s="16"/>
      <c r="U147" s="17"/>
      <c r="V147" s="17"/>
      <c r="W147" s="17"/>
      <c r="X147" s="17"/>
      <c r="Y147" s="17"/>
      <c r="Z147" s="17"/>
    </row>
    <row r="148" spans="1:26" ht="15.75" hidden="1" customHeight="1" x14ac:dyDescent="0.25">
      <c r="A148" s="46"/>
      <c r="B148" s="46"/>
      <c r="C148" s="47"/>
      <c r="D148" s="47"/>
      <c r="E148" s="47"/>
      <c r="F148" s="47"/>
      <c r="G148" s="47"/>
      <c r="H148" s="15"/>
      <c r="I148" s="15"/>
      <c r="J148" s="15"/>
      <c r="K148" s="15"/>
      <c r="L148" s="15"/>
      <c r="M148" s="15"/>
      <c r="N148" s="15"/>
      <c r="O148" s="15"/>
      <c r="P148" s="15"/>
      <c r="Q148" s="15"/>
      <c r="R148" s="15"/>
      <c r="S148" s="15"/>
      <c r="T148" s="16"/>
      <c r="U148" s="17"/>
      <c r="V148" s="17"/>
      <c r="W148" s="17"/>
      <c r="X148" s="17"/>
      <c r="Y148" s="17"/>
      <c r="Z148" s="17"/>
    </row>
    <row r="149" spans="1:26" ht="15.75" hidden="1" customHeight="1" x14ac:dyDescent="0.25">
      <c r="A149" s="46"/>
      <c r="B149" s="46"/>
      <c r="C149" s="47"/>
      <c r="D149" s="47"/>
      <c r="E149" s="47"/>
      <c r="F149" s="47"/>
      <c r="G149" s="47"/>
      <c r="H149" s="15"/>
      <c r="I149" s="15"/>
      <c r="J149" s="15"/>
      <c r="K149" s="15"/>
      <c r="L149" s="15"/>
      <c r="M149" s="15"/>
      <c r="N149" s="15"/>
      <c r="O149" s="15"/>
      <c r="P149" s="15"/>
      <c r="Q149" s="15"/>
      <c r="R149" s="15"/>
      <c r="S149" s="15"/>
      <c r="T149" s="16"/>
      <c r="U149" s="17"/>
      <c r="V149" s="17"/>
      <c r="W149" s="17"/>
      <c r="X149" s="17"/>
      <c r="Y149" s="17"/>
      <c r="Z149" s="17"/>
    </row>
    <row r="150" spans="1:26" ht="15.75" hidden="1" customHeight="1" x14ac:dyDescent="0.25">
      <c r="A150" s="46"/>
      <c r="B150" s="46"/>
      <c r="C150" s="47"/>
      <c r="D150" s="47"/>
      <c r="E150" s="47"/>
      <c r="F150" s="47"/>
      <c r="G150" s="47"/>
      <c r="H150" s="15"/>
      <c r="I150" s="15"/>
      <c r="J150" s="15"/>
      <c r="K150" s="15"/>
      <c r="L150" s="15"/>
      <c r="M150" s="15"/>
      <c r="N150" s="15"/>
      <c r="O150" s="15"/>
      <c r="P150" s="15"/>
      <c r="Q150" s="15"/>
      <c r="R150" s="15"/>
      <c r="S150" s="15"/>
      <c r="T150" s="16"/>
      <c r="U150" s="17"/>
      <c r="V150" s="17"/>
      <c r="W150" s="17"/>
      <c r="X150" s="17"/>
      <c r="Y150" s="17"/>
      <c r="Z150" s="17"/>
    </row>
    <row r="151" spans="1:26" ht="15.75" hidden="1" customHeight="1" x14ac:dyDescent="0.25">
      <c r="A151" s="46"/>
      <c r="B151" s="46"/>
      <c r="C151" s="47"/>
      <c r="D151" s="47"/>
      <c r="E151" s="47"/>
      <c r="F151" s="47"/>
      <c r="G151" s="47"/>
      <c r="H151" s="15"/>
      <c r="I151" s="15"/>
      <c r="J151" s="15"/>
      <c r="K151" s="15"/>
      <c r="L151" s="15"/>
      <c r="M151" s="15"/>
      <c r="N151" s="15"/>
      <c r="O151" s="15"/>
      <c r="P151" s="15"/>
      <c r="Q151" s="15"/>
      <c r="R151" s="15"/>
      <c r="S151" s="15"/>
      <c r="T151" s="16"/>
      <c r="U151" s="17"/>
      <c r="V151" s="17"/>
      <c r="W151" s="17"/>
      <c r="X151" s="17"/>
      <c r="Y151" s="17"/>
      <c r="Z151" s="17"/>
    </row>
    <row r="152" spans="1:26" ht="15.75" hidden="1" customHeight="1" x14ac:dyDescent="0.25">
      <c r="A152" s="46"/>
      <c r="B152" s="46"/>
      <c r="C152" s="47"/>
      <c r="D152" s="47"/>
      <c r="E152" s="47"/>
      <c r="F152" s="47"/>
      <c r="G152" s="47"/>
      <c r="H152" s="15"/>
      <c r="I152" s="15"/>
      <c r="J152" s="15"/>
      <c r="K152" s="15"/>
      <c r="L152" s="15"/>
      <c r="M152" s="15"/>
      <c r="N152" s="15"/>
      <c r="O152" s="15"/>
      <c r="P152" s="15"/>
      <c r="Q152" s="15"/>
      <c r="R152" s="15"/>
      <c r="S152" s="15"/>
      <c r="T152" s="16"/>
      <c r="U152" s="17"/>
      <c r="V152" s="17"/>
      <c r="W152" s="17"/>
      <c r="X152" s="17"/>
      <c r="Y152" s="17"/>
      <c r="Z152" s="17"/>
    </row>
    <row r="153" spans="1:26" ht="15.75" hidden="1" customHeight="1" x14ac:dyDescent="0.25">
      <c r="A153" s="46"/>
      <c r="B153" s="46"/>
      <c r="C153" s="47"/>
      <c r="D153" s="47"/>
      <c r="E153" s="47"/>
      <c r="F153" s="47"/>
      <c r="G153" s="47"/>
      <c r="H153" s="15"/>
      <c r="I153" s="15"/>
      <c r="J153" s="15"/>
      <c r="K153" s="15"/>
      <c r="L153" s="15"/>
      <c r="M153" s="15"/>
      <c r="N153" s="15"/>
      <c r="O153" s="15"/>
      <c r="P153" s="15"/>
      <c r="Q153" s="15"/>
      <c r="R153" s="15"/>
      <c r="S153" s="15"/>
      <c r="T153" s="16"/>
      <c r="U153" s="17"/>
      <c r="V153" s="17"/>
      <c r="W153" s="17"/>
      <c r="X153" s="17"/>
      <c r="Y153" s="17"/>
      <c r="Z153" s="17"/>
    </row>
    <row r="154" spans="1:26" ht="15.75" hidden="1" customHeight="1" x14ac:dyDescent="0.25">
      <c r="A154" s="46"/>
      <c r="B154" s="46"/>
      <c r="C154" s="47"/>
      <c r="D154" s="47"/>
      <c r="E154" s="47"/>
      <c r="F154" s="47"/>
      <c r="G154" s="47"/>
      <c r="H154" s="15"/>
      <c r="I154" s="15"/>
      <c r="J154" s="15"/>
      <c r="K154" s="15"/>
      <c r="L154" s="15"/>
      <c r="M154" s="15"/>
      <c r="N154" s="15"/>
      <c r="O154" s="15"/>
      <c r="P154" s="15"/>
      <c r="Q154" s="15"/>
      <c r="R154" s="15"/>
      <c r="S154" s="15"/>
      <c r="T154" s="16"/>
      <c r="U154" s="17"/>
      <c r="V154" s="17"/>
      <c r="W154" s="17"/>
      <c r="X154" s="17"/>
      <c r="Y154" s="17"/>
      <c r="Z154" s="17"/>
    </row>
    <row r="155" spans="1:26" ht="15.75" hidden="1" customHeight="1" x14ac:dyDescent="0.25">
      <c r="A155" s="46"/>
      <c r="B155" s="46"/>
      <c r="C155" s="47"/>
      <c r="D155" s="47"/>
      <c r="E155" s="47"/>
      <c r="F155" s="47"/>
      <c r="G155" s="47"/>
      <c r="H155" s="15"/>
      <c r="I155" s="15"/>
      <c r="J155" s="15"/>
      <c r="K155" s="15"/>
      <c r="L155" s="15"/>
      <c r="M155" s="15"/>
      <c r="N155" s="15"/>
      <c r="O155" s="15"/>
      <c r="P155" s="15"/>
      <c r="Q155" s="15"/>
      <c r="R155" s="15"/>
      <c r="S155" s="15"/>
      <c r="T155" s="16"/>
      <c r="U155" s="17"/>
      <c r="V155" s="17"/>
      <c r="W155" s="17"/>
      <c r="X155" s="17"/>
      <c r="Y155" s="17"/>
      <c r="Z155" s="17"/>
    </row>
    <row r="156" spans="1:26" ht="15.75" hidden="1" customHeight="1" x14ac:dyDescent="0.25">
      <c r="A156" s="46"/>
      <c r="B156" s="46"/>
      <c r="C156" s="47"/>
      <c r="D156" s="47"/>
      <c r="E156" s="47"/>
      <c r="F156" s="47"/>
      <c r="G156" s="47"/>
      <c r="H156" s="15"/>
      <c r="I156" s="15"/>
      <c r="J156" s="15"/>
      <c r="K156" s="15"/>
      <c r="L156" s="15"/>
      <c r="M156" s="15"/>
      <c r="N156" s="15"/>
      <c r="O156" s="15"/>
      <c r="P156" s="15"/>
      <c r="Q156" s="15"/>
      <c r="R156" s="15"/>
      <c r="S156" s="15"/>
      <c r="T156" s="16"/>
      <c r="U156" s="17"/>
      <c r="V156" s="17"/>
      <c r="W156" s="17"/>
      <c r="X156" s="17"/>
      <c r="Y156" s="17"/>
      <c r="Z156" s="17"/>
    </row>
    <row r="157" spans="1:26" ht="15.75" hidden="1" customHeight="1" x14ac:dyDescent="0.25">
      <c r="A157" s="46"/>
      <c r="B157" s="46"/>
      <c r="C157" s="47"/>
      <c r="D157" s="47"/>
      <c r="E157" s="47"/>
      <c r="F157" s="47"/>
      <c r="G157" s="47"/>
      <c r="H157" s="15"/>
      <c r="I157" s="15"/>
      <c r="J157" s="15"/>
      <c r="K157" s="15"/>
      <c r="L157" s="15"/>
      <c r="M157" s="15"/>
      <c r="N157" s="15"/>
      <c r="O157" s="15"/>
      <c r="P157" s="15"/>
      <c r="Q157" s="15"/>
      <c r="R157" s="15"/>
      <c r="S157" s="15"/>
      <c r="T157" s="16"/>
      <c r="U157" s="17"/>
      <c r="V157" s="17"/>
      <c r="W157" s="17"/>
      <c r="X157" s="17"/>
      <c r="Y157" s="17"/>
      <c r="Z157" s="17"/>
    </row>
    <row r="158" spans="1:26" ht="15.75" hidden="1" customHeight="1" x14ac:dyDescent="0.25">
      <c r="A158" s="46"/>
      <c r="B158" s="46"/>
      <c r="C158" s="47"/>
      <c r="D158" s="47"/>
      <c r="E158" s="47"/>
      <c r="F158" s="47"/>
      <c r="G158" s="47"/>
      <c r="H158" s="15"/>
      <c r="I158" s="15"/>
      <c r="J158" s="15"/>
      <c r="K158" s="15"/>
      <c r="L158" s="15"/>
      <c r="M158" s="15"/>
      <c r="N158" s="15"/>
      <c r="O158" s="15"/>
      <c r="P158" s="15"/>
      <c r="Q158" s="15"/>
      <c r="R158" s="15"/>
      <c r="S158" s="15"/>
      <c r="T158" s="16"/>
      <c r="U158" s="17"/>
      <c r="V158" s="17"/>
      <c r="W158" s="17"/>
      <c r="X158" s="17"/>
      <c r="Y158" s="17"/>
      <c r="Z158" s="17"/>
    </row>
    <row r="159" spans="1:26" ht="15.75" hidden="1" customHeight="1" x14ac:dyDescent="0.25">
      <c r="A159" s="46"/>
      <c r="B159" s="46"/>
      <c r="C159" s="47"/>
      <c r="D159" s="47"/>
      <c r="E159" s="47"/>
      <c r="F159" s="47"/>
      <c r="G159" s="47"/>
      <c r="H159" s="15"/>
      <c r="I159" s="15"/>
      <c r="J159" s="15"/>
      <c r="K159" s="15"/>
      <c r="L159" s="15"/>
      <c r="M159" s="15"/>
      <c r="N159" s="15"/>
      <c r="O159" s="15"/>
      <c r="P159" s="15"/>
      <c r="Q159" s="15"/>
      <c r="R159" s="15"/>
      <c r="S159" s="15"/>
      <c r="T159" s="16"/>
      <c r="U159" s="17"/>
      <c r="V159" s="17"/>
      <c r="W159" s="17"/>
      <c r="X159" s="17"/>
      <c r="Y159" s="17"/>
      <c r="Z159" s="17"/>
    </row>
    <row r="160" spans="1:26" ht="15.75" hidden="1" customHeight="1" x14ac:dyDescent="0.25">
      <c r="A160" s="46"/>
      <c r="B160" s="46"/>
      <c r="C160" s="47"/>
      <c r="D160" s="47"/>
      <c r="E160" s="47"/>
      <c r="F160" s="47"/>
      <c r="G160" s="47"/>
      <c r="H160" s="15"/>
      <c r="I160" s="15"/>
      <c r="J160" s="15"/>
      <c r="K160" s="15"/>
      <c r="L160" s="15"/>
      <c r="M160" s="15"/>
      <c r="N160" s="15"/>
      <c r="O160" s="15"/>
      <c r="P160" s="15"/>
      <c r="Q160" s="15"/>
      <c r="R160" s="15"/>
      <c r="S160" s="15"/>
      <c r="T160" s="16"/>
      <c r="U160" s="17"/>
      <c r="V160" s="17"/>
      <c r="W160" s="17"/>
      <c r="X160" s="17"/>
      <c r="Y160" s="17"/>
      <c r="Z160" s="17"/>
    </row>
    <row r="161" spans="1:26" ht="15.75" hidden="1" customHeight="1" x14ac:dyDescent="0.25">
      <c r="A161" s="46"/>
      <c r="B161" s="46"/>
      <c r="C161" s="47"/>
      <c r="D161" s="47"/>
      <c r="E161" s="47"/>
      <c r="F161" s="47"/>
      <c r="G161" s="47"/>
      <c r="H161" s="15"/>
      <c r="I161" s="15"/>
      <c r="J161" s="15"/>
      <c r="K161" s="15"/>
      <c r="L161" s="15"/>
      <c r="M161" s="15"/>
      <c r="N161" s="15"/>
      <c r="O161" s="15"/>
      <c r="P161" s="15"/>
      <c r="Q161" s="15"/>
      <c r="R161" s="15"/>
      <c r="S161" s="15"/>
      <c r="T161" s="16"/>
      <c r="U161" s="17"/>
      <c r="V161" s="17"/>
      <c r="W161" s="17"/>
      <c r="X161" s="17"/>
      <c r="Y161" s="17"/>
      <c r="Z161" s="17"/>
    </row>
    <row r="162" spans="1:26" ht="15.75" hidden="1" customHeight="1" x14ac:dyDescent="0.25">
      <c r="A162" s="46"/>
      <c r="B162" s="46"/>
      <c r="C162" s="47"/>
      <c r="D162" s="47"/>
      <c r="E162" s="47"/>
      <c r="F162" s="47"/>
      <c r="G162" s="47"/>
      <c r="H162" s="15"/>
      <c r="I162" s="15"/>
      <c r="J162" s="15"/>
      <c r="K162" s="15"/>
      <c r="L162" s="15"/>
      <c r="M162" s="15"/>
      <c r="N162" s="15"/>
      <c r="O162" s="15"/>
      <c r="P162" s="15"/>
      <c r="Q162" s="15"/>
      <c r="R162" s="15"/>
      <c r="S162" s="15"/>
      <c r="T162" s="16"/>
      <c r="U162" s="17"/>
      <c r="V162" s="17"/>
      <c r="W162" s="17"/>
      <c r="X162" s="17"/>
      <c r="Y162" s="17"/>
      <c r="Z162" s="17"/>
    </row>
    <row r="163" spans="1:26" ht="15.75" hidden="1" customHeight="1" x14ac:dyDescent="0.25">
      <c r="A163" s="46"/>
      <c r="B163" s="46"/>
      <c r="C163" s="47"/>
      <c r="D163" s="47"/>
      <c r="E163" s="47"/>
      <c r="F163" s="47"/>
      <c r="G163" s="47"/>
      <c r="H163" s="15"/>
      <c r="I163" s="15"/>
      <c r="J163" s="15"/>
      <c r="K163" s="15"/>
      <c r="L163" s="15"/>
      <c r="M163" s="15"/>
      <c r="N163" s="15"/>
      <c r="O163" s="15"/>
      <c r="P163" s="15"/>
      <c r="Q163" s="15"/>
      <c r="R163" s="15"/>
      <c r="S163" s="15"/>
      <c r="T163" s="16"/>
      <c r="U163" s="17"/>
      <c r="V163" s="17"/>
      <c r="W163" s="17"/>
      <c r="X163" s="17"/>
      <c r="Y163" s="17"/>
      <c r="Z163" s="17"/>
    </row>
    <row r="164" spans="1:26" ht="15.75" hidden="1" customHeight="1" x14ac:dyDescent="0.25">
      <c r="A164" s="46"/>
      <c r="B164" s="46"/>
      <c r="C164" s="47"/>
      <c r="D164" s="47"/>
      <c r="E164" s="47"/>
      <c r="F164" s="47"/>
      <c r="G164" s="47"/>
      <c r="H164" s="15"/>
      <c r="I164" s="15"/>
      <c r="J164" s="15"/>
      <c r="K164" s="15"/>
      <c r="L164" s="15"/>
      <c r="M164" s="15"/>
      <c r="N164" s="15"/>
      <c r="O164" s="15"/>
      <c r="P164" s="15"/>
      <c r="Q164" s="15"/>
      <c r="R164" s="15"/>
      <c r="S164" s="15"/>
      <c r="T164" s="16"/>
      <c r="U164" s="17"/>
      <c r="V164" s="17"/>
      <c r="W164" s="17"/>
      <c r="X164" s="17"/>
      <c r="Y164" s="17"/>
      <c r="Z164" s="17"/>
    </row>
    <row r="165" spans="1:26" ht="15.75" hidden="1" customHeight="1" x14ac:dyDescent="0.25">
      <c r="A165" s="46"/>
      <c r="B165" s="46"/>
      <c r="C165" s="47"/>
      <c r="D165" s="47"/>
      <c r="E165" s="47"/>
      <c r="F165" s="47"/>
      <c r="G165" s="47"/>
      <c r="H165" s="15"/>
      <c r="I165" s="15"/>
      <c r="J165" s="15"/>
      <c r="K165" s="15"/>
      <c r="L165" s="15"/>
      <c r="M165" s="15"/>
      <c r="N165" s="15"/>
      <c r="O165" s="15"/>
      <c r="P165" s="15"/>
      <c r="Q165" s="15"/>
      <c r="R165" s="15"/>
      <c r="S165" s="15"/>
      <c r="T165" s="16"/>
      <c r="U165" s="17"/>
      <c r="V165" s="17"/>
      <c r="W165" s="17"/>
      <c r="X165" s="17"/>
      <c r="Y165" s="17"/>
      <c r="Z165" s="17"/>
    </row>
    <row r="166" spans="1:26" ht="15.75" hidden="1" customHeight="1" x14ac:dyDescent="0.25">
      <c r="A166" s="46"/>
      <c r="B166" s="46"/>
      <c r="C166" s="47"/>
      <c r="D166" s="47"/>
      <c r="E166" s="47"/>
      <c r="F166" s="47"/>
      <c r="G166" s="47"/>
      <c r="H166" s="15"/>
      <c r="I166" s="15"/>
      <c r="J166" s="15"/>
      <c r="K166" s="15"/>
      <c r="L166" s="15"/>
      <c r="M166" s="15"/>
      <c r="N166" s="15"/>
      <c r="O166" s="15"/>
      <c r="P166" s="15"/>
      <c r="Q166" s="15"/>
      <c r="R166" s="15"/>
      <c r="S166" s="15"/>
      <c r="T166" s="16"/>
      <c r="U166" s="17"/>
      <c r="V166" s="17"/>
      <c r="W166" s="17"/>
      <c r="X166" s="17"/>
      <c r="Y166" s="17"/>
      <c r="Z166" s="17"/>
    </row>
    <row r="167" spans="1:26" ht="15.75" hidden="1" customHeight="1" x14ac:dyDescent="0.25">
      <c r="A167" s="46"/>
      <c r="B167" s="46"/>
      <c r="C167" s="47"/>
      <c r="D167" s="47"/>
      <c r="E167" s="47"/>
      <c r="F167" s="47"/>
      <c r="G167" s="47"/>
      <c r="H167" s="15"/>
      <c r="I167" s="15"/>
      <c r="J167" s="15"/>
      <c r="K167" s="15"/>
      <c r="L167" s="15"/>
      <c r="M167" s="15"/>
      <c r="N167" s="15"/>
      <c r="O167" s="15"/>
      <c r="P167" s="15"/>
      <c r="Q167" s="15"/>
      <c r="R167" s="15"/>
      <c r="S167" s="15"/>
      <c r="T167" s="16"/>
      <c r="U167" s="17"/>
      <c r="V167" s="17"/>
      <c r="W167" s="17"/>
      <c r="X167" s="17"/>
      <c r="Y167" s="17"/>
      <c r="Z167" s="17"/>
    </row>
    <row r="168" spans="1:26" ht="15.75" hidden="1" customHeight="1" x14ac:dyDescent="0.25">
      <c r="A168" s="46"/>
      <c r="B168" s="46"/>
      <c r="C168" s="47"/>
      <c r="D168" s="47"/>
      <c r="E168" s="47"/>
      <c r="F168" s="47"/>
      <c r="G168" s="47"/>
      <c r="H168" s="15"/>
      <c r="I168" s="15"/>
      <c r="J168" s="15"/>
      <c r="K168" s="15"/>
      <c r="L168" s="15"/>
      <c r="M168" s="15"/>
      <c r="N168" s="15"/>
      <c r="O168" s="15"/>
      <c r="P168" s="15"/>
      <c r="Q168" s="15"/>
      <c r="R168" s="15"/>
      <c r="S168" s="15"/>
      <c r="T168" s="16"/>
      <c r="U168" s="17"/>
      <c r="V168" s="17"/>
      <c r="W168" s="17"/>
      <c r="X168" s="17"/>
      <c r="Y168" s="17"/>
      <c r="Z168" s="17"/>
    </row>
    <row r="169" spans="1:26" ht="15.75" hidden="1" customHeight="1" x14ac:dyDescent="0.25">
      <c r="A169" s="46"/>
      <c r="B169" s="46"/>
      <c r="C169" s="47"/>
      <c r="D169" s="47"/>
      <c r="E169" s="47"/>
      <c r="F169" s="47"/>
      <c r="G169" s="47"/>
      <c r="H169" s="15"/>
      <c r="I169" s="15"/>
      <c r="J169" s="15"/>
      <c r="K169" s="15"/>
      <c r="L169" s="15"/>
      <c r="M169" s="15"/>
      <c r="N169" s="15"/>
      <c r="O169" s="15"/>
      <c r="P169" s="15"/>
      <c r="Q169" s="15"/>
      <c r="R169" s="15"/>
      <c r="S169" s="15"/>
      <c r="T169" s="16"/>
      <c r="U169" s="17"/>
      <c r="V169" s="17"/>
      <c r="W169" s="17"/>
      <c r="X169" s="17"/>
      <c r="Y169" s="17"/>
      <c r="Z169" s="17"/>
    </row>
    <row r="170" spans="1:26" ht="15.75" hidden="1" customHeight="1" x14ac:dyDescent="0.25">
      <c r="A170" s="46"/>
      <c r="B170" s="46"/>
      <c r="C170" s="47"/>
      <c r="D170" s="47"/>
      <c r="E170" s="47"/>
      <c r="F170" s="47"/>
      <c r="G170" s="47"/>
      <c r="H170" s="15"/>
      <c r="I170" s="15"/>
      <c r="J170" s="15"/>
      <c r="K170" s="15"/>
      <c r="L170" s="15"/>
      <c r="M170" s="15"/>
      <c r="N170" s="15"/>
      <c r="O170" s="15"/>
      <c r="P170" s="15"/>
      <c r="Q170" s="15"/>
      <c r="R170" s="15"/>
      <c r="S170" s="15"/>
      <c r="T170" s="16"/>
      <c r="U170" s="17"/>
      <c r="V170" s="17"/>
      <c r="W170" s="17"/>
      <c r="X170" s="17"/>
      <c r="Y170" s="17"/>
      <c r="Z170" s="17"/>
    </row>
    <row r="171" spans="1:26" ht="15.75" hidden="1" customHeight="1" x14ac:dyDescent="0.25">
      <c r="A171" s="46"/>
      <c r="B171" s="46"/>
      <c r="C171" s="47"/>
      <c r="D171" s="47"/>
      <c r="E171" s="47"/>
      <c r="F171" s="47"/>
      <c r="G171" s="47"/>
      <c r="H171" s="15"/>
      <c r="I171" s="15"/>
      <c r="J171" s="15"/>
      <c r="K171" s="15"/>
      <c r="L171" s="15"/>
      <c r="M171" s="15"/>
      <c r="N171" s="15"/>
      <c r="O171" s="15"/>
      <c r="P171" s="15"/>
      <c r="Q171" s="15"/>
      <c r="R171" s="15"/>
      <c r="S171" s="15"/>
      <c r="T171" s="16"/>
      <c r="U171" s="17"/>
      <c r="V171" s="17"/>
      <c r="W171" s="17"/>
      <c r="X171" s="17"/>
      <c r="Y171" s="17"/>
      <c r="Z171" s="17"/>
    </row>
    <row r="172" spans="1:26" ht="15.75" hidden="1" customHeight="1" x14ac:dyDescent="0.25">
      <c r="A172" s="46"/>
      <c r="B172" s="46"/>
      <c r="C172" s="47"/>
      <c r="D172" s="47"/>
      <c r="E172" s="47"/>
      <c r="F172" s="47"/>
      <c r="G172" s="47"/>
      <c r="H172" s="15"/>
      <c r="I172" s="15"/>
      <c r="J172" s="15"/>
      <c r="K172" s="15"/>
      <c r="L172" s="15"/>
      <c r="M172" s="15"/>
      <c r="N172" s="15"/>
      <c r="O172" s="15"/>
      <c r="P172" s="15"/>
      <c r="Q172" s="15"/>
      <c r="R172" s="15"/>
      <c r="S172" s="15"/>
      <c r="T172" s="16"/>
      <c r="U172" s="17"/>
      <c r="V172" s="17"/>
      <c r="W172" s="17"/>
      <c r="X172" s="17"/>
      <c r="Y172" s="17"/>
      <c r="Z172" s="17"/>
    </row>
    <row r="173" spans="1:26" ht="15.75" hidden="1" customHeight="1" x14ac:dyDescent="0.25">
      <c r="A173" s="46"/>
      <c r="B173" s="46"/>
      <c r="C173" s="47"/>
      <c r="D173" s="47"/>
      <c r="E173" s="47"/>
      <c r="F173" s="47"/>
      <c r="G173" s="47"/>
      <c r="H173" s="15"/>
      <c r="I173" s="15"/>
      <c r="J173" s="15"/>
      <c r="K173" s="15"/>
      <c r="L173" s="15"/>
      <c r="M173" s="15"/>
      <c r="N173" s="15"/>
      <c r="O173" s="15"/>
      <c r="P173" s="15"/>
      <c r="Q173" s="15"/>
      <c r="R173" s="15"/>
      <c r="S173" s="15"/>
      <c r="T173" s="16"/>
      <c r="U173" s="17"/>
      <c r="V173" s="17"/>
      <c r="W173" s="17"/>
      <c r="X173" s="17"/>
      <c r="Y173" s="17"/>
      <c r="Z173" s="17"/>
    </row>
    <row r="174" spans="1:26" ht="15.75" hidden="1" customHeight="1" x14ac:dyDescent="0.25">
      <c r="A174" s="46"/>
      <c r="B174" s="46"/>
      <c r="C174" s="47"/>
      <c r="D174" s="47"/>
      <c r="E174" s="47"/>
      <c r="F174" s="47"/>
      <c r="G174" s="47"/>
      <c r="H174" s="15"/>
      <c r="I174" s="15"/>
      <c r="J174" s="15"/>
      <c r="K174" s="15"/>
      <c r="L174" s="15"/>
      <c r="M174" s="15"/>
      <c r="N174" s="15"/>
      <c r="O174" s="15"/>
      <c r="P174" s="15"/>
      <c r="Q174" s="15"/>
      <c r="R174" s="15"/>
      <c r="S174" s="15"/>
      <c r="T174" s="16"/>
      <c r="U174" s="17"/>
      <c r="V174" s="17"/>
      <c r="W174" s="17"/>
      <c r="X174" s="17"/>
      <c r="Y174" s="17"/>
      <c r="Z174" s="17"/>
    </row>
    <row r="175" spans="1:26" ht="15.75" hidden="1" customHeight="1" x14ac:dyDescent="0.25">
      <c r="A175" s="46"/>
      <c r="B175" s="46"/>
      <c r="C175" s="47"/>
      <c r="D175" s="47"/>
      <c r="E175" s="47"/>
      <c r="F175" s="47"/>
      <c r="G175" s="47"/>
      <c r="H175" s="15"/>
      <c r="I175" s="15"/>
      <c r="J175" s="15"/>
      <c r="K175" s="15"/>
      <c r="L175" s="15"/>
      <c r="M175" s="15"/>
      <c r="N175" s="15"/>
      <c r="O175" s="15"/>
      <c r="P175" s="15"/>
      <c r="Q175" s="15"/>
      <c r="R175" s="15"/>
      <c r="S175" s="15"/>
      <c r="T175" s="16"/>
      <c r="U175" s="17"/>
      <c r="V175" s="17"/>
      <c r="W175" s="17"/>
      <c r="X175" s="17"/>
      <c r="Y175" s="17"/>
      <c r="Z175" s="17"/>
    </row>
    <row r="176" spans="1:26" ht="15.75" hidden="1" customHeight="1" x14ac:dyDescent="0.25">
      <c r="A176" s="46"/>
      <c r="B176" s="46"/>
      <c r="C176" s="47"/>
      <c r="D176" s="47"/>
      <c r="E176" s="47"/>
      <c r="F176" s="47"/>
      <c r="G176" s="47"/>
      <c r="H176" s="15"/>
      <c r="I176" s="15"/>
      <c r="J176" s="15"/>
      <c r="K176" s="15"/>
      <c r="L176" s="15"/>
      <c r="M176" s="15"/>
      <c r="N176" s="15"/>
      <c r="O176" s="15"/>
      <c r="P176" s="15"/>
      <c r="Q176" s="15"/>
      <c r="R176" s="15"/>
      <c r="S176" s="15"/>
      <c r="T176" s="16"/>
      <c r="U176" s="17"/>
      <c r="V176" s="17"/>
      <c r="W176" s="17"/>
      <c r="X176" s="17"/>
      <c r="Y176" s="17"/>
      <c r="Z176" s="17"/>
    </row>
    <row r="177" spans="1:26" ht="15.75" hidden="1" customHeight="1" x14ac:dyDescent="0.25">
      <c r="A177" s="46"/>
      <c r="B177" s="46"/>
      <c r="C177" s="47"/>
      <c r="D177" s="47"/>
      <c r="E177" s="47"/>
      <c r="F177" s="47"/>
      <c r="G177" s="47"/>
      <c r="H177" s="15"/>
      <c r="I177" s="15"/>
      <c r="J177" s="15"/>
      <c r="K177" s="15"/>
      <c r="L177" s="15"/>
      <c r="M177" s="15"/>
      <c r="N177" s="15"/>
      <c r="O177" s="15"/>
      <c r="P177" s="15"/>
      <c r="Q177" s="15"/>
      <c r="R177" s="15"/>
      <c r="S177" s="15"/>
      <c r="T177" s="16"/>
      <c r="U177" s="17"/>
      <c r="V177" s="17"/>
      <c r="W177" s="17"/>
      <c r="X177" s="17"/>
      <c r="Y177" s="17"/>
      <c r="Z177" s="17"/>
    </row>
    <row r="178" spans="1:26" ht="15.75" hidden="1" customHeight="1" x14ac:dyDescent="0.25">
      <c r="A178" s="46"/>
      <c r="B178" s="46"/>
      <c r="C178" s="47"/>
      <c r="D178" s="47"/>
      <c r="E178" s="47"/>
      <c r="F178" s="47"/>
      <c r="G178" s="47"/>
      <c r="H178" s="15"/>
      <c r="I178" s="15"/>
      <c r="J178" s="15"/>
      <c r="K178" s="15"/>
      <c r="L178" s="15"/>
      <c r="M178" s="15"/>
      <c r="N178" s="15"/>
      <c r="O178" s="15"/>
      <c r="P178" s="15"/>
      <c r="Q178" s="15"/>
      <c r="R178" s="15"/>
      <c r="S178" s="15"/>
      <c r="T178" s="16"/>
      <c r="U178" s="17"/>
      <c r="V178" s="17"/>
      <c r="W178" s="17"/>
      <c r="X178" s="17"/>
      <c r="Y178" s="17"/>
      <c r="Z178" s="17"/>
    </row>
    <row r="179" spans="1:26" ht="15.75" hidden="1" customHeight="1" x14ac:dyDescent="0.25">
      <c r="A179" s="46"/>
      <c r="B179" s="46"/>
      <c r="C179" s="47"/>
      <c r="D179" s="47"/>
      <c r="E179" s="47"/>
      <c r="F179" s="47"/>
      <c r="G179" s="47"/>
      <c r="H179" s="15"/>
      <c r="I179" s="15"/>
      <c r="J179" s="15"/>
      <c r="K179" s="15"/>
      <c r="L179" s="15"/>
      <c r="M179" s="15"/>
      <c r="N179" s="15"/>
      <c r="O179" s="15"/>
      <c r="P179" s="15"/>
      <c r="Q179" s="15"/>
      <c r="R179" s="15"/>
      <c r="S179" s="15"/>
      <c r="T179" s="16"/>
      <c r="U179" s="17"/>
      <c r="V179" s="17"/>
      <c r="W179" s="17"/>
      <c r="X179" s="17"/>
      <c r="Y179" s="17"/>
      <c r="Z179" s="17"/>
    </row>
    <row r="180" spans="1:26" ht="15.75" hidden="1" customHeight="1" x14ac:dyDescent="0.25">
      <c r="A180" s="46"/>
      <c r="B180" s="46"/>
      <c r="C180" s="47"/>
      <c r="D180" s="47"/>
      <c r="E180" s="47"/>
      <c r="F180" s="47"/>
      <c r="G180" s="47"/>
      <c r="H180" s="15"/>
      <c r="I180" s="15"/>
      <c r="J180" s="15"/>
      <c r="K180" s="15"/>
      <c r="L180" s="15"/>
      <c r="M180" s="15"/>
      <c r="N180" s="15"/>
      <c r="O180" s="15"/>
      <c r="P180" s="15"/>
      <c r="Q180" s="15"/>
      <c r="R180" s="15"/>
      <c r="S180" s="15"/>
      <c r="T180" s="16"/>
      <c r="U180" s="17"/>
      <c r="V180" s="17"/>
      <c r="W180" s="17"/>
      <c r="X180" s="17"/>
      <c r="Y180" s="17"/>
      <c r="Z180" s="17"/>
    </row>
    <row r="181" spans="1:26" ht="15.75" hidden="1" customHeight="1" x14ac:dyDescent="0.25">
      <c r="A181" s="46"/>
      <c r="B181" s="46"/>
      <c r="C181" s="47"/>
      <c r="D181" s="47"/>
      <c r="E181" s="47"/>
      <c r="F181" s="47"/>
      <c r="G181" s="47"/>
      <c r="H181" s="15"/>
      <c r="I181" s="15"/>
      <c r="J181" s="15"/>
      <c r="K181" s="15"/>
      <c r="L181" s="15"/>
      <c r="M181" s="15"/>
      <c r="N181" s="15"/>
      <c r="O181" s="15"/>
      <c r="P181" s="15"/>
      <c r="Q181" s="15"/>
      <c r="R181" s="15"/>
      <c r="S181" s="15"/>
      <c r="T181" s="16"/>
      <c r="U181" s="17"/>
      <c r="V181" s="17"/>
      <c r="W181" s="17"/>
      <c r="X181" s="17"/>
      <c r="Y181" s="17"/>
      <c r="Z181" s="17"/>
    </row>
    <row r="182" spans="1:26" ht="15.75" hidden="1" customHeight="1" x14ac:dyDescent="0.25">
      <c r="A182" s="46"/>
      <c r="B182" s="46"/>
      <c r="C182" s="47"/>
      <c r="D182" s="47"/>
      <c r="E182" s="47"/>
      <c r="F182" s="47"/>
      <c r="G182" s="47"/>
      <c r="H182" s="15"/>
      <c r="I182" s="15"/>
      <c r="J182" s="15"/>
      <c r="K182" s="15"/>
      <c r="L182" s="15"/>
      <c r="M182" s="15"/>
      <c r="N182" s="15"/>
      <c r="O182" s="15"/>
      <c r="P182" s="15"/>
      <c r="Q182" s="15"/>
      <c r="R182" s="15"/>
      <c r="S182" s="15"/>
      <c r="T182" s="16"/>
      <c r="U182" s="17"/>
      <c r="V182" s="17"/>
      <c r="W182" s="17"/>
      <c r="X182" s="17"/>
      <c r="Y182" s="17"/>
      <c r="Z182" s="17"/>
    </row>
    <row r="183" spans="1:26" ht="15.75" hidden="1" customHeight="1" x14ac:dyDescent="0.25">
      <c r="A183" s="46"/>
      <c r="B183" s="46"/>
      <c r="C183" s="47"/>
      <c r="D183" s="47"/>
      <c r="E183" s="47"/>
      <c r="F183" s="47"/>
      <c r="G183" s="47"/>
      <c r="H183" s="15"/>
      <c r="I183" s="15"/>
      <c r="J183" s="15"/>
      <c r="K183" s="15"/>
      <c r="L183" s="15"/>
      <c r="M183" s="15"/>
      <c r="N183" s="15"/>
      <c r="O183" s="15"/>
      <c r="P183" s="15"/>
      <c r="Q183" s="15"/>
      <c r="R183" s="15"/>
      <c r="S183" s="15"/>
      <c r="T183" s="16"/>
      <c r="U183" s="17"/>
      <c r="V183" s="17"/>
      <c r="W183" s="17"/>
      <c r="X183" s="17"/>
      <c r="Y183" s="17"/>
      <c r="Z183" s="17"/>
    </row>
    <row r="184" spans="1:26" ht="15.75" hidden="1" customHeight="1" x14ac:dyDescent="0.25">
      <c r="A184" s="46"/>
      <c r="B184" s="46"/>
      <c r="C184" s="47"/>
      <c r="D184" s="47"/>
      <c r="E184" s="47"/>
      <c r="F184" s="47"/>
      <c r="G184" s="47"/>
      <c r="H184" s="15"/>
      <c r="I184" s="15"/>
      <c r="J184" s="15"/>
      <c r="K184" s="15"/>
      <c r="L184" s="15"/>
      <c r="M184" s="15"/>
      <c r="N184" s="15"/>
      <c r="O184" s="15"/>
      <c r="P184" s="15"/>
      <c r="Q184" s="15"/>
      <c r="R184" s="15"/>
      <c r="S184" s="15"/>
      <c r="T184" s="16"/>
      <c r="U184" s="17"/>
      <c r="V184" s="17"/>
      <c r="W184" s="17"/>
      <c r="X184" s="17"/>
      <c r="Y184" s="17"/>
      <c r="Z184" s="17"/>
    </row>
    <row r="185" spans="1:26" ht="15.75" hidden="1" customHeight="1" x14ac:dyDescent="0.25">
      <c r="A185" s="46"/>
      <c r="B185" s="46"/>
      <c r="C185" s="47"/>
      <c r="D185" s="47"/>
      <c r="E185" s="47"/>
      <c r="F185" s="47"/>
      <c r="G185" s="47"/>
      <c r="H185" s="15"/>
      <c r="I185" s="15"/>
      <c r="J185" s="15"/>
      <c r="K185" s="15"/>
      <c r="L185" s="15"/>
      <c r="M185" s="15"/>
      <c r="N185" s="15"/>
      <c r="O185" s="15"/>
      <c r="P185" s="15"/>
      <c r="Q185" s="15"/>
      <c r="R185" s="15"/>
      <c r="S185" s="15"/>
      <c r="T185" s="16"/>
      <c r="U185" s="17"/>
      <c r="V185" s="17"/>
      <c r="W185" s="17"/>
      <c r="X185" s="17"/>
      <c r="Y185" s="17"/>
      <c r="Z185" s="17"/>
    </row>
    <row r="186" spans="1:26" ht="15.75" hidden="1" customHeight="1" x14ac:dyDescent="0.25">
      <c r="A186" s="46"/>
      <c r="B186" s="46"/>
      <c r="C186" s="47"/>
      <c r="D186" s="47"/>
      <c r="E186" s="47"/>
      <c r="F186" s="47"/>
      <c r="G186" s="47"/>
      <c r="H186" s="15"/>
      <c r="I186" s="15"/>
      <c r="J186" s="15"/>
      <c r="K186" s="15"/>
      <c r="L186" s="15"/>
      <c r="M186" s="15"/>
      <c r="N186" s="15"/>
      <c r="O186" s="15"/>
      <c r="P186" s="15"/>
      <c r="Q186" s="15"/>
      <c r="R186" s="15"/>
      <c r="S186" s="15"/>
      <c r="T186" s="16"/>
      <c r="U186" s="17"/>
      <c r="V186" s="17"/>
      <c r="W186" s="17"/>
      <c r="X186" s="17"/>
      <c r="Y186" s="17"/>
      <c r="Z186" s="17"/>
    </row>
    <row r="187" spans="1:26" ht="15.75" hidden="1" customHeight="1" x14ac:dyDescent="0.25">
      <c r="A187" s="46"/>
      <c r="B187" s="46"/>
      <c r="C187" s="47"/>
      <c r="D187" s="47"/>
      <c r="E187" s="47"/>
      <c r="F187" s="47"/>
      <c r="G187" s="47"/>
      <c r="H187" s="15"/>
      <c r="I187" s="15"/>
      <c r="J187" s="15"/>
      <c r="K187" s="15"/>
      <c r="L187" s="15"/>
      <c r="M187" s="15"/>
      <c r="N187" s="15"/>
      <c r="O187" s="15"/>
      <c r="P187" s="15"/>
      <c r="Q187" s="15"/>
      <c r="R187" s="15"/>
      <c r="S187" s="15"/>
      <c r="T187" s="16"/>
      <c r="U187" s="17"/>
      <c r="V187" s="17"/>
      <c r="W187" s="17"/>
      <c r="X187" s="17"/>
      <c r="Y187" s="17"/>
      <c r="Z187" s="17"/>
    </row>
    <row r="188" spans="1:26" ht="15.75" hidden="1" customHeight="1" x14ac:dyDescent="0.25">
      <c r="A188" s="46"/>
      <c r="B188" s="46"/>
      <c r="C188" s="47"/>
      <c r="D188" s="47"/>
      <c r="E188" s="47"/>
      <c r="F188" s="47"/>
      <c r="G188" s="47"/>
      <c r="H188" s="15"/>
      <c r="I188" s="15"/>
      <c r="J188" s="15"/>
      <c r="K188" s="15"/>
      <c r="L188" s="15"/>
      <c r="M188" s="15"/>
      <c r="N188" s="15"/>
      <c r="O188" s="15"/>
      <c r="P188" s="15"/>
      <c r="Q188" s="15"/>
      <c r="R188" s="15"/>
      <c r="S188" s="15"/>
      <c r="T188" s="16"/>
      <c r="U188" s="17"/>
      <c r="V188" s="17"/>
      <c r="W188" s="17"/>
      <c r="X188" s="17"/>
      <c r="Y188" s="17"/>
      <c r="Z188" s="17"/>
    </row>
    <row r="189" spans="1:26" ht="15.75" hidden="1" customHeight="1" x14ac:dyDescent="0.25">
      <c r="A189" s="46"/>
      <c r="B189" s="46"/>
      <c r="C189" s="47"/>
      <c r="D189" s="47"/>
      <c r="E189" s="47"/>
      <c r="F189" s="47"/>
      <c r="G189" s="47"/>
      <c r="H189" s="15"/>
      <c r="I189" s="15"/>
      <c r="J189" s="15"/>
      <c r="K189" s="15"/>
      <c r="L189" s="15"/>
      <c r="M189" s="15"/>
      <c r="N189" s="15"/>
      <c r="O189" s="15"/>
      <c r="P189" s="15"/>
      <c r="Q189" s="15"/>
      <c r="R189" s="15"/>
      <c r="S189" s="15"/>
      <c r="T189" s="16"/>
      <c r="U189" s="17"/>
      <c r="V189" s="17"/>
      <c r="W189" s="17"/>
      <c r="X189" s="17"/>
      <c r="Y189" s="17"/>
      <c r="Z189" s="17"/>
    </row>
    <row r="190" spans="1:26" ht="15.75" hidden="1" customHeight="1" x14ac:dyDescent="0.25">
      <c r="A190" s="46"/>
      <c r="B190" s="46"/>
      <c r="C190" s="47"/>
      <c r="D190" s="47"/>
      <c r="E190" s="47"/>
      <c r="F190" s="47"/>
      <c r="G190" s="47"/>
      <c r="H190" s="15"/>
      <c r="I190" s="15"/>
      <c r="J190" s="15"/>
      <c r="K190" s="15"/>
      <c r="L190" s="15"/>
      <c r="M190" s="15"/>
      <c r="N190" s="15"/>
      <c r="O190" s="15"/>
      <c r="P190" s="15"/>
      <c r="Q190" s="15"/>
      <c r="R190" s="15"/>
      <c r="S190" s="15"/>
      <c r="T190" s="16"/>
      <c r="U190" s="17"/>
      <c r="V190" s="17"/>
      <c r="W190" s="17"/>
      <c r="X190" s="17"/>
      <c r="Y190" s="17"/>
      <c r="Z190" s="17"/>
    </row>
    <row r="191" spans="1:26" ht="15.75" hidden="1" customHeight="1" x14ac:dyDescent="0.25">
      <c r="A191" s="46"/>
      <c r="B191" s="46"/>
      <c r="C191" s="47"/>
      <c r="D191" s="47"/>
      <c r="E191" s="47"/>
      <c r="F191" s="47"/>
      <c r="G191" s="47"/>
      <c r="H191" s="15"/>
      <c r="I191" s="15"/>
      <c r="J191" s="15"/>
      <c r="K191" s="15"/>
      <c r="L191" s="15"/>
      <c r="M191" s="15"/>
      <c r="N191" s="15"/>
      <c r="O191" s="15"/>
      <c r="P191" s="15"/>
      <c r="Q191" s="15"/>
      <c r="R191" s="15"/>
      <c r="S191" s="15"/>
      <c r="T191" s="16"/>
      <c r="U191" s="17"/>
      <c r="V191" s="17"/>
      <c r="W191" s="17"/>
      <c r="X191" s="17"/>
      <c r="Y191" s="17"/>
      <c r="Z191" s="17"/>
    </row>
    <row r="192" spans="1:26" ht="15.75" hidden="1" customHeight="1" x14ac:dyDescent="0.25">
      <c r="A192" s="46"/>
      <c r="B192" s="46"/>
      <c r="C192" s="47"/>
      <c r="D192" s="47"/>
      <c r="E192" s="47"/>
      <c r="F192" s="47"/>
      <c r="G192" s="47"/>
      <c r="H192" s="15"/>
      <c r="I192" s="15"/>
      <c r="J192" s="15"/>
      <c r="K192" s="15"/>
      <c r="L192" s="15"/>
      <c r="M192" s="15"/>
      <c r="N192" s="15"/>
      <c r="O192" s="15"/>
      <c r="P192" s="15"/>
      <c r="Q192" s="15"/>
      <c r="R192" s="15"/>
      <c r="S192" s="15"/>
      <c r="T192" s="16"/>
      <c r="U192" s="17"/>
      <c r="V192" s="17"/>
      <c r="W192" s="17"/>
      <c r="X192" s="17"/>
      <c r="Y192" s="17"/>
      <c r="Z192" s="17"/>
    </row>
    <row r="193" spans="1:26" ht="15.75" hidden="1" customHeight="1" x14ac:dyDescent="0.25">
      <c r="A193" s="46"/>
      <c r="B193" s="46"/>
      <c r="C193" s="47"/>
      <c r="D193" s="47"/>
      <c r="E193" s="47"/>
      <c r="F193" s="47"/>
      <c r="G193" s="47"/>
      <c r="H193" s="15"/>
      <c r="I193" s="15"/>
      <c r="J193" s="15"/>
      <c r="K193" s="15"/>
      <c r="L193" s="15"/>
      <c r="M193" s="15"/>
      <c r="N193" s="15"/>
      <c r="O193" s="15"/>
      <c r="P193" s="15"/>
      <c r="Q193" s="15"/>
      <c r="R193" s="15"/>
      <c r="S193" s="15"/>
      <c r="T193" s="16"/>
      <c r="U193" s="17"/>
      <c r="V193" s="17"/>
      <c r="W193" s="17"/>
      <c r="X193" s="17"/>
      <c r="Y193" s="17"/>
      <c r="Z193" s="17"/>
    </row>
    <row r="194" spans="1:26" ht="15.75" hidden="1" customHeight="1" x14ac:dyDescent="0.25">
      <c r="A194" s="46"/>
      <c r="B194" s="46"/>
      <c r="C194" s="47"/>
      <c r="D194" s="47"/>
      <c r="E194" s="47"/>
      <c r="F194" s="47"/>
      <c r="G194" s="47"/>
      <c r="H194" s="15"/>
      <c r="I194" s="15"/>
      <c r="J194" s="15"/>
      <c r="K194" s="15"/>
      <c r="L194" s="15"/>
      <c r="M194" s="15"/>
      <c r="N194" s="15"/>
      <c r="O194" s="15"/>
      <c r="P194" s="15"/>
      <c r="Q194" s="15"/>
      <c r="R194" s="15"/>
      <c r="S194" s="15"/>
      <c r="T194" s="16"/>
      <c r="U194" s="17"/>
      <c r="V194" s="17"/>
      <c r="W194" s="17"/>
      <c r="X194" s="17"/>
      <c r="Y194" s="17"/>
      <c r="Z194" s="17"/>
    </row>
    <row r="195" spans="1:26" ht="15.75" hidden="1" customHeight="1" x14ac:dyDescent="0.25">
      <c r="A195" s="46"/>
      <c r="B195" s="46"/>
      <c r="C195" s="47"/>
      <c r="D195" s="47"/>
      <c r="E195" s="47"/>
      <c r="F195" s="47"/>
      <c r="G195" s="47"/>
      <c r="H195" s="15"/>
      <c r="I195" s="15"/>
      <c r="J195" s="15"/>
      <c r="K195" s="15"/>
      <c r="L195" s="15"/>
      <c r="M195" s="15"/>
      <c r="N195" s="15"/>
      <c r="O195" s="15"/>
      <c r="P195" s="15"/>
      <c r="Q195" s="15"/>
      <c r="R195" s="15"/>
      <c r="S195" s="15"/>
      <c r="T195" s="16"/>
      <c r="U195" s="17"/>
      <c r="V195" s="17"/>
      <c r="W195" s="17"/>
      <c r="X195" s="17"/>
      <c r="Y195" s="17"/>
      <c r="Z195" s="17"/>
    </row>
    <row r="196" spans="1:26" ht="15.75" hidden="1" customHeight="1" x14ac:dyDescent="0.25">
      <c r="A196" s="46"/>
      <c r="B196" s="46"/>
      <c r="C196" s="47"/>
      <c r="D196" s="47"/>
      <c r="E196" s="47"/>
      <c r="F196" s="47"/>
      <c r="G196" s="47"/>
      <c r="H196" s="15"/>
      <c r="I196" s="15"/>
      <c r="J196" s="15"/>
      <c r="K196" s="15"/>
      <c r="L196" s="15"/>
      <c r="M196" s="15"/>
      <c r="N196" s="15"/>
      <c r="O196" s="15"/>
      <c r="P196" s="15"/>
      <c r="Q196" s="15"/>
      <c r="R196" s="15"/>
      <c r="S196" s="15"/>
      <c r="T196" s="16"/>
      <c r="U196" s="17"/>
      <c r="V196" s="17"/>
      <c r="W196" s="17"/>
      <c r="X196" s="17"/>
      <c r="Y196" s="17"/>
      <c r="Z196" s="17"/>
    </row>
    <row r="197" spans="1:26" ht="15.75" hidden="1" customHeight="1" x14ac:dyDescent="0.25">
      <c r="A197" s="46"/>
      <c r="B197" s="46"/>
      <c r="C197" s="47"/>
      <c r="D197" s="47"/>
      <c r="E197" s="47"/>
      <c r="F197" s="47"/>
      <c r="G197" s="47"/>
      <c r="H197" s="15"/>
      <c r="I197" s="15"/>
      <c r="J197" s="15"/>
      <c r="K197" s="15"/>
      <c r="L197" s="15"/>
      <c r="M197" s="15"/>
      <c r="N197" s="15"/>
      <c r="O197" s="15"/>
      <c r="P197" s="15"/>
      <c r="Q197" s="15"/>
      <c r="R197" s="15"/>
      <c r="S197" s="15"/>
      <c r="T197" s="16"/>
      <c r="U197" s="17"/>
      <c r="V197" s="17"/>
      <c r="W197" s="17"/>
      <c r="X197" s="17"/>
      <c r="Y197" s="17"/>
      <c r="Z197" s="17"/>
    </row>
    <row r="198" spans="1:26" ht="15.75" hidden="1" customHeight="1" x14ac:dyDescent="0.25">
      <c r="A198" s="46"/>
      <c r="B198" s="46"/>
      <c r="C198" s="47"/>
      <c r="D198" s="47"/>
      <c r="E198" s="47"/>
      <c r="F198" s="47"/>
      <c r="G198" s="47"/>
      <c r="H198" s="15"/>
      <c r="I198" s="15"/>
      <c r="J198" s="15"/>
      <c r="K198" s="15"/>
      <c r="L198" s="15"/>
      <c r="M198" s="15"/>
      <c r="N198" s="15"/>
      <c r="O198" s="15"/>
      <c r="P198" s="15"/>
      <c r="Q198" s="15"/>
      <c r="R198" s="15"/>
      <c r="S198" s="15"/>
      <c r="T198" s="16"/>
      <c r="U198" s="17"/>
      <c r="V198" s="17"/>
      <c r="W198" s="17"/>
      <c r="X198" s="17"/>
      <c r="Y198" s="17"/>
      <c r="Z198" s="17"/>
    </row>
    <row r="199" spans="1:26" ht="15.75" hidden="1" customHeight="1" x14ac:dyDescent="0.25">
      <c r="A199" s="46"/>
      <c r="B199" s="46"/>
      <c r="C199" s="47"/>
      <c r="D199" s="47"/>
      <c r="E199" s="47"/>
      <c r="F199" s="47"/>
      <c r="G199" s="47"/>
      <c r="H199" s="15"/>
      <c r="I199" s="15"/>
      <c r="J199" s="15"/>
      <c r="K199" s="15"/>
      <c r="L199" s="15"/>
      <c r="M199" s="15"/>
      <c r="N199" s="15"/>
      <c r="O199" s="15"/>
      <c r="P199" s="15"/>
      <c r="Q199" s="15"/>
      <c r="R199" s="15"/>
      <c r="S199" s="15"/>
      <c r="T199" s="16"/>
      <c r="U199" s="17"/>
      <c r="V199" s="17"/>
      <c r="W199" s="17"/>
      <c r="X199" s="17"/>
      <c r="Y199" s="17"/>
      <c r="Z199" s="17"/>
    </row>
    <row r="200" spans="1:26" ht="15.75" hidden="1" customHeight="1" x14ac:dyDescent="0.25">
      <c r="A200" s="46"/>
      <c r="B200" s="46"/>
      <c r="C200" s="47"/>
      <c r="D200" s="47"/>
      <c r="E200" s="47"/>
      <c r="F200" s="47"/>
      <c r="G200" s="47"/>
      <c r="H200" s="15"/>
      <c r="I200" s="15"/>
      <c r="J200" s="15"/>
      <c r="K200" s="15"/>
      <c r="L200" s="15"/>
      <c r="M200" s="15"/>
      <c r="N200" s="15"/>
      <c r="O200" s="15"/>
      <c r="P200" s="15"/>
      <c r="Q200" s="15"/>
      <c r="R200" s="15"/>
      <c r="S200" s="15"/>
      <c r="T200" s="16"/>
      <c r="U200" s="17"/>
      <c r="V200" s="17"/>
      <c r="W200" s="17"/>
      <c r="X200" s="17"/>
      <c r="Y200" s="17"/>
      <c r="Z200" s="17"/>
    </row>
    <row r="201" spans="1:26" ht="15.75" hidden="1" customHeight="1" x14ac:dyDescent="0.25">
      <c r="A201" s="46"/>
      <c r="B201" s="46"/>
      <c r="C201" s="47"/>
      <c r="D201" s="47"/>
      <c r="E201" s="47"/>
      <c r="F201" s="47"/>
      <c r="G201" s="47"/>
      <c r="H201" s="15"/>
      <c r="I201" s="15"/>
      <c r="J201" s="15"/>
      <c r="K201" s="15"/>
      <c r="L201" s="15"/>
      <c r="M201" s="15"/>
      <c r="N201" s="15"/>
      <c r="O201" s="15"/>
      <c r="P201" s="15"/>
      <c r="Q201" s="15"/>
      <c r="R201" s="15"/>
      <c r="S201" s="15"/>
      <c r="T201" s="16"/>
      <c r="U201" s="17"/>
      <c r="V201" s="17"/>
      <c r="W201" s="17"/>
      <c r="X201" s="17"/>
      <c r="Y201" s="17"/>
      <c r="Z201" s="17"/>
    </row>
    <row r="202" spans="1:26" ht="15.75" hidden="1" customHeight="1" x14ac:dyDescent="0.25">
      <c r="A202" s="46"/>
      <c r="B202" s="46"/>
      <c r="C202" s="47"/>
      <c r="D202" s="47"/>
      <c r="E202" s="47"/>
      <c r="F202" s="47"/>
      <c r="G202" s="47"/>
      <c r="H202" s="15"/>
      <c r="I202" s="15"/>
      <c r="J202" s="15"/>
      <c r="K202" s="15"/>
      <c r="L202" s="15"/>
      <c r="M202" s="15"/>
      <c r="N202" s="15"/>
      <c r="O202" s="15"/>
      <c r="P202" s="15"/>
      <c r="Q202" s="15"/>
      <c r="R202" s="15"/>
      <c r="S202" s="15"/>
      <c r="T202" s="16"/>
      <c r="U202" s="17"/>
      <c r="V202" s="17"/>
      <c r="W202" s="17"/>
      <c r="X202" s="17"/>
      <c r="Y202" s="17"/>
      <c r="Z202" s="17"/>
    </row>
    <row r="203" spans="1:26" ht="15.75" hidden="1" customHeight="1" x14ac:dyDescent="0.25">
      <c r="A203" s="46"/>
      <c r="B203" s="46"/>
      <c r="C203" s="47"/>
      <c r="D203" s="47"/>
      <c r="E203" s="47"/>
      <c r="F203" s="47"/>
      <c r="G203" s="47"/>
      <c r="H203" s="15"/>
      <c r="I203" s="15"/>
      <c r="J203" s="15"/>
      <c r="K203" s="15"/>
      <c r="L203" s="15"/>
      <c r="M203" s="15"/>
      <c r="N203" s="15"/>
      <c r="O203" s="15"/>
      <c r="P203" s="15"/>
      <c r="Q203" s="15"/>
      <c r="R203" s="15"/>
      <c r="S203" s="15"/>
      <c r="T203" s="16"/>
      <c r="U203" s="17"/>
      <c r="V203" s="17"/>
      <c r="W203" s="17"/>
      <c r="X203" s="17"/>
      <c r="Y203" s="17"/>
      <c r="Z203" s="17"/>
    </row>
    <row r="204" spans="1:26" ht="15.75" hidden="1" customHeight="1" x14ac:dyDescent="0.25">
      <c r="A204" s="46"/>
      <c r="B204" s="46"/>
      <c r="C204" s="47"/>
      <c r="D204" s="47"/>
      <c r="E204" s="47"/>
      <c r="F204" s="47"/>
      <c r="G204" s="47"/>
      <c r="H204" s="15"/>
      <c r="I204" s="15"/>
      <c r="J204" s="15"/>
      <c r="K204" s="15"/>
      <c r="L204" s="15"/>
      <c r="M204" s="15"/>
      <c r="N204" s="15"/>
      <c r="O204" s="15"/>
      <c r="P204" s="15"/>
      <c r="Q204" s="15"/>
      <c r="R204" s="15"/>
      <c r="S204" s="15"/>
      <c r="T204" s="16"/>
      <c r="U204" s="17"/>
      <c r="V204" s="17"/>
      <c r="W204" s="17"/>
      <c r="X204" s="17"/>
      <c r="Y204" s="17"/>
      <c r="Z204" s="17"/>
    </row>
    <row r="205" spans="1:26" ht="15.75" hidden="1" customHeight="1" x14ac:dyDescent="0.25">
      <c r="A205" s="46"/>
      <c r="B205" s="46"/>
      <c r="C205" s="47"/>
      <c r="D205" s="47"/>
      <c r="E205" s="47"/>
      <c r="F205" s="47"/>
      <c r="G205" s="47"/>
      <c r="H205" s="15"/>
      <c r="I205" s="15"/>
      <c r="J205" s="15"/>
      <c r="K205" s="15"/>
      <c r="L205" s="15"/>
      <c r="M205" s="15"/>
      <c r="N205" s="15"/>
      <c r="O205" s="15"/>
      <c r="P205" s="15"/>
      <c r="Q205" s="15"/>
      <c r="R205" s="15"/>
      <c r="S205" s="15"/>
      <c r="T205" s="16"/>
      <c r="U205" s="17"/>
      <c r="V205" s="17"/>
      <c r="W205" s="17"/>
      <c r="X205" s="17"/>
      <c r="Y205" s="17"/>
      <c r="Z205" s="17"/>
    </row>
    <row r="206" spans="1:26" ht="15.75" hidden="1" customHeight="1" x14ac:dyDescent="0.25">
      <c r="A206" s="46"/>
      <c r="B206" s="46"/>
      <c r="C206" s="47"/>
      <c r="D206" s="47"/>
      <c r="E206" s="47"/>
      <c r="F206" s="47"/>
      <c r="G206" s="47"/>
      <c r="H206" s="15"/>
      <c r="I206" s="15"/>
      <c r="J206" s="15"/>
      <c r="K206" s="15"/>
      <c r="L206" s="15"/>
      <c r="M206" s="15"/>
      <c r="N206" s="15"/>
      <c r="O206" s="15"/>
      <c r="P206" s="15"/>
      <c r="Q206" s="15"/>
      <c r="R206" s="15"/>
      <c r="S206" s="15"/>
      <c r="T206" s="16"/>
      <c r="U206" s="17"/>
      <c r="V206" s="17"/>
      <c r="W206" s="17"/>
      <c r="X206" s="17"/>
      <c r="Y206" s="17"/>
      <c r="Z206" s="17"/>
    </row>
    <row r="207" spans="1:26" ht="15.75" hidden="1" customHeight="1" x14ac:dyDescent="0.25">
      <c r="A207" s="46"/>
      <c r="B207" s="46"/>
      <c r="C207" s="47"/>
      <c r="D207" s="47"/>
      <c r="E207" s="47"/>
      <c r="F207" s="47"/>
      <c r="G207" s="47"/>
      <c r="H207" s="15"/>
      <c r="I207" s="15"/>
      <c r="J207" s="15"/>
      <c r="K207" s="15"/>
      <c r="L207" s="15"/>
      <c r="M207" s="15"/>
      <c r="N207" s="15"/>
      <c r="O207" s="15"/>
      <c r="P207" s="15"/>
      <c r="Q207" s="15"/>
      <c r="R207" s="15"/>
      <c r="S207" s="15"/>
      <c r="T207" s="16"/>
      <c r="U207" s="17"/>
      <c r="V207" s="17"/>
      <c r="W207" s="17"/>
      <c r="X207" s="17"/>
      <c r="Y207" s="17"/>
      <c r="Z207" s="17"/>
    </row>
    <row r="208" spans="1:26" ht="15.75" hidden="1" customHeight="1" x14ac:dyDescent="0.25">
      <c r="A208" s="46"/>
      <c r="B208" s="46"/>
      <c r="C208" s="47"/>
      <c r="D208" s="47"/>
      <c r="E208" s="47"/>
      <c r="F208" s="47"/>
      <c r="G208" s="47"/>
      <c r="H208" s="15"/>
      <c r="I208" s="15"/>
      <c r="J208" s="15"/>
      <c r="K208" s="15"/>
      <c r="L208" s="15"/>
      <c r="M208" s="15"/>
      <c r="N208" s="15"/>
      <c r="O208" s="15"/>
      <c r="P208" s="15"/>
      <c r="Q208" s="15"/>
      <c r="R208" s="15"/>
      <c r="S208" s="15"/>
      <c r="T208" s="16"/>
      <c r="U208" s="17"/>
      <c r="V208" s="17"/>
      <c r="W208" s="17"/>
      <c r="X208" s="17"/>
      <c r="Y208" s="17"/>
      <c r="Z208" s="17"/>
    </row>
    <row r="209" spans="1:26" ht="15.75" hidden="1" customHeight="1" x14ac:dyDescent="0.25">
      <c r="A209" s="46"/>
      <c r="B209" s="46"/>
      <c r="C209" s="47"/>
      <c r="D209" s="47"/>
      <c r="E209" s="47"/>
      <c r="F209" s="47"/>
      <c r="G209" s="47"/>
      <c r="H209" s="15"/>
      <c r="I209" s="15"/>
      <c r="J209" s="15"/>
      <c r="K209" s="15"/>
      <c r="L209" s="15"/>
      <c r="M209" s="15"/>
      <c r="N209" s="15"/>
      <c r="O209" s="15"/>
      <c r="P209" s="15"/>
      <c r="Q209" s="15"/>
      <c r="R209" s="15"/>
      <c r="S209" s="15"/>
      <c r="T209" s="16"/>
      <c r="U209" s="17"/>
      <c r="V209" s="17"/>
      <c r="W209" s="17"/>
      <c r="X209" s="17"/>
      <c r="Y209" s="17"/>
      <c r="Z209" s="17"/>
    </row>
    <row r="210" spans="1:26" ht="15.75" hidden="1" customHeight="1" x14ac:dyDescent="0.25">
      <c r="A210" s="46"/>
      <c r="B210" s="46"/>
      <c r="C210" s="47"/>
      <c r="D210" s="47"/>
      <c r="E210" s="47"/>
      <c r="F210" s="47"/>
      <c r="G210" s="47"/>
      <c r="H210" s="15"/>
      <c r="I210" s="15"/>
      <c r="J210" s="15"/>
      <c r="K210" s="15"/>
      <c r="L210" s="15"/>
      <c r="M210" s="15"/>
      <c r="N210" s="15"/>
      <c r="O210" s="15"/>
      <c r="P210" s="15"/>
      <c r="Q210" s="15"/>
      <c r="R210" s="15"/>
      <c r="S210" s="15"/>
      <c r="T210" s="16"/>
      <c r="U210" s="17"/>
      <c r="V210" s="17"/>
      <c r="W210" s="17"/>
      <c r="X210" s="17"/>
      <c r="Y210" s="17"/>
      <c r="Z210" s="17"/>
    </row>
    <row r="211" spans="1:26" ht="15.75" hidden="1" customHeight="1" x14ac:dyDescent="0.25">
      <c r="A211" s="46"/>
      <c r="B211" s="46"/>
      <c r="C211" s="47"/>
      <c r="D211" s="47"/>
      <c r="E211" s="47"/>
      <c r="F211" s="47"/>
      <c r="G211" s="47"/>
      <c r="H211" s="15"/>
      <c r="I211" s="15"/>
      <c r="J211" s="15"/>
      <c r="K211" s="15"/>
      <c r="L211" s="15"/>
      <c r="M211" s="15"/>
      <c r="N211" s="15"/>
      <c r="O211" s="15"/>
      <c r="P211" s="15"/>
      <c r="Q211" s="15"/>
      <c r="R211" s="15"/>
      <c r="S211" s="15"/>
      <c r="T211" s="16"/>
      <c r="U211" s="17"/>
      <c r="V211" s="17"/>
      <c r="W211" s="17"/>
      <c r="X211" s="17"/>
      <c r="Y211" s="17"/>
      <c r="Z211" s="17"/>
    </row>
    <row r="212" spans="1:26" ht="15.75" hidden="1" customHeight="1" x14ac:dyDescent="0.25">
      <c r="A212" s="46"/>
      <c r="B212" s="46"/>
      <c r="C212" s="47"/>
      <c r="D212" s="47"/>
      <c r="E212" s="47"/>
      <c r="F212" s="47"/>
      <c r="G212" s="47"/>
      <c r="H212" s="15"/>
      <c r="I212" s="15"/>
      <c r="J212" s="15"/>
      <c r="K212" s="15"/>
      <c r="L212" s="15"/>
      <c r="M212" s="15"/>
      <c r="N212" s="15"/>
      <c r="O212" s="15"/>
      <c r="P212" s="15"/>
      <c r="Q212" s="15"/>
      <c r="R212" s="15"/>
      <c r="S212" s="15"/>
      <c r="T212" s="16"/>
      <c r="U212" s="17"/>
      <c r="V212" s="17"/>
      <c r="W212" s="17"/>
      <c r="X212" s="17"/>
      <c r="Y212" s="17"/>
      <c r="Z212" s="17"/>
    </row>
    <row r="213" spans="1:26" ht="15.75" hidden="1" customHeight="1" x14ac:dyDescent="0.25">
      <c r="A213" s="46"/>
      <c r="B213" s="46"/>
      <c r="C213" s="47"/>
      <c r="D213" s="47"/>
      <c r="E213" s="47"/>
      <c r="F213" s="47"/>
      <c r="G213" s="47"/>
      <c r="H213" s="15"/>
      <c r="I213" s="15"/>
      <c r="J213" s="15"/>
      <c r="K213" s="15"/>
      <c r="L213" s="15"/>
      <c r="M213" s="15"/>
      <c r="N213" s="15"/>
      <c r="O213" s="15"/>
      <c r="P213" s="15"/>
      <c r="Q213" s="15"/>
      <c r="R213" s="15"/>
      <c r="S213" s="15"/>
      <c r="T213" s="16"/>
      <c r="U213" s="17"/>
      <c r="V213" s="17"/>
      <c r="W213" s="17"/>
      <c r="X213" s="17"/>
      <c r="Y213" s="17"/>
      <c r="Z213" s="17"/>
    </row>
    <row r="214" spans="1:26" ht="15.75" hidden="1" customHeight="1" x14ac:dyDescent="0.25">
      <c r="A214" s="46"/>
      <c r="B214" s="46"/>
      <c r="C214" s="47"/>
      <c r="D214" s="47"/>
      <c r="E214" s="47"/>
      <c r="F214" s="47"/>
      <c r="G214" s="47"/>
      <c r="H214" s="15"/>
      <c r="I214" s="15"/>
      <c r="J214" s="15"/>
      <c r="K214" s="15"/>
      <c r="L214" s="15"/>
      <c r="M214" s="15"/>
      <c r="N214" s="15"/>
      <c r="O214" s="15"/>
      <c r="P214" s="15"/>
      <c r="Q214" s="15"/>
      <c r="R214" s="15"/>
      <c r="S214" s="15"/>
      <c r="T214" s="16"/>
      <c r="U214" s="17"/>
      <c r="V214" s="17"/>
      <c r="W214" s="17"/>
      <c r="X214" s="17"/>
      <c r="Y214" s="17"/>
      <c r="Z214" s="17"/>
    </row>
    <row r="215" spans="1:26" ht="15.75" hidden="1" customHeight="1" x14ac:dyDescent="0.25">
      <c r="A215" s="46"/>
      <c r="B215" s="46"/>
      <c r="C215" s="47"/>
      <c r="D215" s="47"/>
      <c r="E215" s="47"/>
      <c r="F215" s="47"/>
      <c r="G215" s="47"/>
      <c r="H215" s="15"/>
      <c r="I215" s="15"/>
      <c r="J215" s="15"/>
      <c r="K215" s="15"/>
      <c r="L215" s="15"/>
      <c r="M215" s="15"/>
      <c r="N215" s="15"/>
      <c r="O215" s="15"/>
      <c r="P215" s="15"/>
      <c r="Q215" s="15"/>
      <c r="R215" s="15"/>
      <c r="S215" s="15"/>
      <c r="T215" s="16"/>
      <c r="U215" s="17"/>
      <c r="V215" s="17"/>
      <c r="W215" s="17"/>
      <c r="X215" s="17"/>
      <c r="Y215" s="17"/>
      <c r="Z215" s="17"/>
    </row>
    <row r="216" spans="1:26" ht="15.75" hidden="1" customHeight="1" x14ac:dyDescent="0.25">
      <c r="A216" s="46"/>
      <c r="B216" s="46"/>
      <c r="C216" s="47"/>
      <c r="D216" s="47"/>
      <c r="E216" s="47"/>
      <c r="F216" s="47"/>
      <c r="G216" s="47"/>
      <c r="H216" s="15"/>
      <c r="I216" s="15"/>
      <c r="J216" s="15"/>
      <c r="K216" s="15"/>
      <c r="L216" s="15"/>
      <c r="M216" s="15"/>
      <c r="N216" s="15"/>
      <c r="O216" s="15"/>
      <c r="P216" s="15"/>
      <c r="Q216" s="15"/>
      <c r="R216" s="15"/>
      <c r="S216" s="15"/>
      <c r="T216" s="16"/>
      <c r="U216" s="17"/>
      <c r="V216" s="17"/>
      <c r="W216" s="17"/>
      <c r="X216" s="17"/>
      <c r="Y216" s="17"/>
      <c r="Z216" s="17"/>
    </row>
    <row r="217" spans="1:26" ht="15.75" hidden="1" customHeight="1" x14ac:dyDescent="0.25">
      <c r="A217" s="46"/>
      <c r="B217" s="46"/>
      <c r="C217" s="47"/>
      <c r="D217" s="47"/>
      <c r="E217" s="47"/>
      <c r="F217" s="47"/>
      <c r="G217" s="47"/>
      <c r="H217" s="15"/>
      <c r="I217" s="15"/>
      <c r="J217" s="15"/>
      <c r="K217" s="15"/>
      <c r="L217" s="15"/>
      <c r="M217" s="15"/>
      <c r="N217" s="15"/>
      <c r="O217" s="15"/>
      <c r="P217" s="15"/>
      <c r="Q217" s="15"/>
      <c r="R217" s="15"/>
      <c r="S217" s="15"/>
      <c r="T217" s="16"/>
      <c r="U217" s="17"/>
      <c r="V217" s="17"/>
      <c r="W217" s="17"/>
      <c r="X217" s="17"/>
      <c r="Y217" s="17"/>
      <c r="Z217" s="17"/>
    </row>
    <row r="218" spans="1:26" ht="15.75" hidden="1" customHeight="1" x14ac:dyDescent="0.25">
      <c r="A218" s="46"/>
      <c r="B218" s="46"/>
      <c r="C218" s="47"/>
      <c r="D218" s="47"/>
      <c r="E218" s="47"/>
      <c r="F218" s="47"/>
      <c r="G218" s="47"/>
      <c r="H218" s="15"/>
      <c r="I218" s="15"/>
      <c r="J218" s="15"/>
      <c r="K218" s="15"/>
      <c r="L218" s="15"/>
      <c r="M218" s="15"/>
      <c r="N218" s="15"/>
      <c r="O218" s="15"/>
      <c r="P218" s="15"/>
      <c r="Q218" s="15"/>
      <c r="R218" s="15"/>
      <c r="S218" s="15"/>
      <c r="T218" s="16"/>
      <c r="U218" s="17"/>
      <c r="V218" s="17"/>
      <c r="W218" s="17"/>
      <c r="X218" s="17"/>
      <c r="Y218" s="17"/>
      <c r="Z218" s="17"/>
    </row>
    <row r="219" spans="1:26" ht="15.75" hidden="1" customHeight="1" x14ac:dyDescent="0.25">
      <c r="A219" s="46"/>
      <c r="B219" s="46"/>
      <c r="C219" s="47"/>
      <c r="D219" s="47"/>
      <c r="E219" s="47"/>
      <c r="F219" s="47"/>
      <c r="G219" s="47"/>
      <c r="H219" s="15"/>
      <c r="I219" s="15"/>
      <c r="J219" s="15"/>
      <c r="K219" s="15"/>
      <c r="L219" s="15"/>
      <c r="M219" s="15"/>
      <c r="N219" s="15"/>
      <c r="O219" s="15"/>
      <c r="P219" s="15"/>
      <c r="Q219" s="15"/>
      <c r="R219" s="15"/>
      <c r="S219" s="15"/>
      <c r="T219" s="16"/>
      <c r="U219" s="17"/>
      <c r="V219" s="17"/>
      <c r="W219" s="17"/>
      <c r="X219" s="17"/>
      <c r="Y219" s="17"/>
      <c r="Z219" s="17"/>
    </row>
    <row r="220" spans="1:26" ht="15.75" hidden="1" customHeight="1" x14ac:dyDescent="0.25">
      <c r="A220" s="46"/>
      <c r="B220" s="46"/>
      <c r="C220" s="47"/>
      <c r="D220" s="47"/>
      <c r="E220" s="47"/>
      <c r="F220" s="47"/>
      <c r="G220" s="47"/>
      <c r="H220" s="15"/>
      <c r="I220" s="15"/>
      <c r="J220" s="15"/>
      <c r="K220" s="15"/>
      <c r="L220" s="15"/>
      <c r="M220" s="15"/>
      <c r="N220" s="15"/>
      <c r="O220" s="15"/>
      <c r="P220" s="15"/>
      <c r="Q220" s="15"/>
      <c r="R220" s="15"/>
      <c r="S220" s="15"/>
      <c r="T220" s="16"/>
      <c r="U220" s="17"/>
      <c r="V220" s="17"/>
      <c r="W220" s="17"/>
      <c r="X220" s="17"/>
      <c r="Y220" s="17"/>
      <c r="Z220" s="17"/>
    </row>
    <row r="221" spans="1:26" ht="15.75" hidden="1" customHeight="1" x14ac:dyDescent="0.25">
      <c r="A221" s="46"/>
      <c r="B221" s="46"/>
      <c r="C221" s="47"/>
      <c r="D221" s="47"/>
      <c r="E221" s="47"/>
      <c r="F221" s="47"/>
      <c r="G221" s="47"/>
      <c r="H221" s="15"/>
      <c r="I221" s="15"/>
      <c r="J221" s="15"/>
      <c r="K221" s="15"/>
      <c r="L221" s="15"/>
      <c r="M221" s="15"/>
      <c r="N221" s="15"/>
      <c r="O221" s="15"/>
      <c r="P221" s="15"/>
      <c r="Q221" s="15"/>
      <c r="R221" s="15"/>
      <c r="S221" s="15"/>
      <c r="T221" s="16"/>
      <c r="U221" s="17"/>
      <c r="V221" s="17"/>
      <c r="W221" s="17"/>
      <c r="X221" s="17"/>
      <c r="Y221" s="17"/>
      <c r="Z221" s="17"/>
    </row>
    <row r="222" spans="1:26" ht="15.75" hidden="1" customHeight="1" x14ac:dyDescent="0.25">
      <c r="A222" s="46"/>
      <c r="B222" s="46"/>
      <c r="C222" s="47"/>
      <c r="D222" s="47"/>
      <c r="E222" s="47"/>
      <c r="F222" s="47"/>
      <c r="G222" s="47"/>
      <c r="H222" s="15"/>
      <c r="I222" s="15"/>
      <c r="J222" s="15"/>
      <c r="K222" s="15"/>
      <c r="L222" s="15"/>
      <c r="M222" s="15"/>
      <c r="N222" s="15"/>
      <c r="O222" s="15"/>
      <c r="P222" s="15"/>
      <c r="Q222" s="15"/>
      <c r="R222" s="15"/>
      <c r="S222" s="15"/>
      <c r="T222" s="16"/>
      <c r="U222" s="17"/>
      <c r="V222" s="17"/>
      <c r="W222" s="17"/>
      <c r="X222" s="17"/>
      <c r="Y222" s="17"/>
      <c r="Z222" s="17"/>
    </row>
    <row r="223" spans="1:26" ht="15.75" hidden="1" customHeight="1" x14ac:dyDescent="0.25">
      <c r="A223" s="46"/>
      <c r="B223" s="46"/>
      <c r="C223" s="47"/>
      <c r="D223" s="47"/>
      <c r="E223" s="47"/>
      <c r="F223" s="47"/>
      <c r="G223" s="47"/>
      <c r="H223" s="15"/>
      <c r="I223" s="15"/>
      <c r="J223" s="15"/>
      <c r="K223" s="15"/>
      <c r="L223" s="15"/>
      <c r="M223" s="15"/>
      <c r="N223" s="15"/>
      <c r="O223" s="15"/>
      <c r="P223" s="15"/>
      <c r="Q223" s="15"/>
      <c r="R223" s="15"/>
      <c r="S223" s="15"/>
      <c r="T223" s="16"/>
      <c r="U223" s="17"/>
      <c r="V223" s="17"/>
      <c r="W223" s="17"/>
      <c r="X223" s="17"/>
      <c r="Y223" s="17"/>
      <c r="Z223" s="17"/>
    </row>
    <row r="224" spans="1:26" ht="15.75" hidden="1" customHeight="1" x14ac:dyDescent="0.25">
      <c r="A224" s="46"/>
      <c r="B224" s="46"/>
      <c r="C224" s="47"/>
      <c r="D224" s="47"/>
      <c r="E224" s="47"/>
      <c r="F224" s="47"/>
      <c r="G224" s="47"/>
      <c r="H224" s="15"/>
      <c r="I224" s="15"/>
      <c r="J224" s="15"/>
      <c r="K224" s="15"/>
      <c r="L224" s="15"/>
      <c r="M224" s="15"/>
      <c r="N224" s="15"/>
      <c r="O224" s="15"/>
      <c r="P224" s="15"/>
      <c r="Q224" s="15"/>
      <c r="R224" s="15"/>
      <c r="S224" s="15"/>
      <c r="T224" s="16"/>
      <c r="U224" s="17"/>
      <c r="V224" s="17"/>
      <c r="W224" s="17"/>
      <c r="X224" s="17"/>
      <c r="Y224" s="17"/>
      <c r="Z224" s="17"/>
    </row>
    <row r="225" spans="1:26" ht="15.75" hidden="1" customHeight="1" x14ac:dyDescent="0.25">
      <c r="A225" s="46"/>
      <c r="B225" s="46"/>
      <c r="C225" s="47"/>
      <c r="D225" s="47"/>
      <c r="E225" s="47"/>
      <c r="F225" s="47"/>
      <c r="G225" s="47"/>
      <c r="H225" s="15"/>
      <c r="I225" s="15"/>
      <c r="J225" s="15"/>
      <c r="K225" s="15"/>
      <c r="L225" s="15"/>
      <c r="M225" s="15"/>
      <c r="N225" s="15"/>
      <c r="O225" s="15"/>
      <c r="P225" s="15"/>
      <c r="Q225" s="15"/>
      <c r="R225" s="15"/>
      <c r="S225" s="15"/>
      <c r="T225" s="16"/>
      <c r="U225" s="17"/>
      <c r="V225" s="17"/>
      <c r="W225" s="17"/>
      <c r="X225" s="17"/>
      <c r="Y225" s="17"/>
      <c r="Z225" s="17"/>
    </row>
    <row r="226" spans="1:26" ht="15.75" hidden="1" customHeight="1" x14ac:dyDescent="0.25">
      <c r="A226" s="46"/>
      <c r="B226" s="46"/>
      <c r="C226" s="47"/>
      <c r="D226" s="47"/>
      <c r="E226" s="47"/>
      <c r="F226" s="47"/>
      <c r="G226" s="47"/>
      <c r="H226" s="15"/>
      <c r="I226" s="15"/>
      <c r="J226" s="15"/>
      <c r="K226" s="15"/>
      <c r="L226" s="15"/>
      <c r="M226" s="15"/>
      <c r="N226" s="15"/>
      <c r="O226" s="15"/>
      <c r="P226" s="15"/>
      <c r="Q226" s="15"/>
      <c r="R226" s="15"/>
      <c r="S226" s="15"/>
      <c r="T226" s="16"/>
      <c r="U226" s="17"/>
      <c r="V226" s="17"/>
      <c r="W226" s="17"/>
      <c r="X226" s="17"/>
      <c r="Y226" s="17"/>
      <c r="Z226" s="17"/>
    </row>
    <row r="227" spans="1:26" ht="15.75" hidden="1" customHeight="1" x14ac:dyDescent="0.25">
      <c r="A227" s="46"/>
      <c r="B227" s="46"/>
      <c r="C227" s="47"/>
      <c r="D227" s="47"/>
      <c r="E227" s="47"/>
      <c r="F227" s="47"/>
      <c r="G227" s="47"/>
      <c r="H227" s="15"/>
      <c r="I227" s="15"/>
      <c r="J227" s="15"/>
      <c r="K227" s="15"/>
      <c r="L227" s="15"/>
      <c r="M227" s="15"/>
      <c r="N227" s="15"/>
      <c r="O227" s="15"/>
      <c r="P227" s="15"/>
      <c r="Q227" s="15"/>
      <c r="R227" s="15"/>
      <c r="S227" s="15"/>
      <c r="T227" s="16"/>
      <c r="U227" s="17"/>
      <c r="V227" s="17"/>
      <c r="W227" s="17"/>
      <c r="X227" s="17"/>
      <c r="Y227" s="17"/>
      <c r="Z227" s="17"/>
    </row>
    <row r="228" spans="1:26" ht="15.75" hidden="1" customHeight="1" x14ac:dyDescent="0.25">
      <c r="A228" s="46"/>
      <c r="B228" s="46"/>
      <c r="C228" s="47"/>
      <c r="D228" s="47"/>
      <c r="E228" s="47"/>
      <c r="F228" s="47"/>
      <c r="G228" s="47"/>
      <c r="H228" s="15"/>
      <c r="I228" s="15"/>
      <c r="J228" s="15"/>
      <c r="K228" s="15"/>
      <c r="L228" s="15"/>
      <c r="M228" s="15"/>
      <c r="N228" s="15"/>
      <c r="O228" s="15"/>
      <c r="P228" s="15"/>
      <c r="Q228" s="15"/>
      <c r="R228" s="15"/>
      <c r="S228" s="15"/>
      <c r="T228" s="16"/>
      <c r="U228" s="17"/>
      <c r="V228" s="17"/>
      <c r="W228" s="17"/>
      <c r="X228" s="17"/>
      <c r="Y228" s="17"/>
      <c r="Z228" s="17"/>
    </row>
    <row r="229" spans="1:26" ht="15.75" hidden="1" customHeight="1" x14ac:dyDescent="0.25">
      <c r="A229" s="46"/>
      <c r="B229" s="46"/>
      <c r="C229" s="47"/>
      <c r="D229" s="47"/>
      <c r="E229" s="47"/>
      <c r="F229" s="47"/>
      <c r="G229" s="47"/>
      <c r="H229" s="15"/>
      <c r="I229" s="15"/>
      <c r="J229" s="15"/>
      <c r="K229" s="15"/>
      <c r="L229" s="15"/>
      <c r="M229" s="15"/>
      <c r="N229" s="15"/>
      <c r="O229" s="15"/>
      <c r="P229" s="15"/>
      <c r="Q229" s="15"/>
      <c r="R229" s="15"/>
      <c r="S229" s="15"/>
      <c r="T229" s="16"/>
      <c r="U229" s="17"/>
      <c r="V229" s="17"/>
      <c r="W229" s="17"/>
      <c r="X229" s="17"/>
      <c r="Y229" s="17"/>
      <c r="Z229" s="17"/>
    </row>
    <row r="230" spans="1:26" ht="15.75" hidden="1" customHeight="1" x14ac:dyDescent="0.25">
      <c r="A230" s="46"/>
      <c r="B230" s="46"/>
      <c r="C230" s="47"/>
      <c r="D230" s="47"/>
      <c r="E230" s="47"/>
      <c r="F230" s="47"/>
      <c r="G230" s="47"/>
      <c r="H230" s="15"/>
      <c r="I230" s="15"/>
      <c r="J230" s="15"/>
      <c r="K230" s="15"/>
      <c r="L230" s="15"/>
      <c r="M230" s="15"/>
      <c r="N230" s="15"/>
      <c r="O230" s="15"/>
      <c r="P230" s="15"/>
      <c r="Q230" s="15"/>
      <c r="R230" s="15"/>
      <c r="S230" s="15"/>
      <c r="T230" s="16"/>
      <c r="U230" s="17"/>
      <c r="V230" s="17"/>
      <c r="W230" s="17"/>
      <c r="X230" s="17"/>
      <c r="Y230" s="17"/>
      <c r="Z230" s="17"/>
    </row>
    <row r="231" spans="1:26" ht="15.75" hidden="1" customHeight="1" x14ac:dyDescent="0.25">
      <c r="A231" s="46"/>
      <c r="B231" s="46"/>
      <c r="C231" s="47"/>
      <c r="D231" s="47"/>
      <c r="E231" s="47"/>
      <c r="F231" s="47"/>
      <c r="G231" s="47"/>
      <c r="H231" s="15"/>
      <c r="I231" s="15"/>
      <c r="J231" s="15"/>
      <c r="K231" s="15"/>
      <c r="L231" s="15"/>
      <c r="M231" s="15"/>
      <c r="N231" s="15"/>
      <c r="O231" s="15"/>
      <c r="P231" s="15"/>
      <c r="Q231" s="15"/>
      <c r="R231" s="15"/>
      <c r="S231" s="15"/>
      <c r="T231" s="16"/>
      <c r="U231" s="17"/>
      <c r="V231" s="17"/>
      <c r="W231" s="17"/>
      <c r="X231" s="17"/>
      <c r="Y231" s="17"/>
      <c r="Z231" s="17"/>
    </row>
    <row r="232" spans="1:26" ht="15.75" hidden="1" customHeight="1" x14ac:dyDescent="0.25">
      <c r="A232" s="46"/>
      <c r="B232" s="46"/>
      <c r="C232" s="47"/>
      <c r="D232" s="47"/>
      <c r="E232" s="47"/>
      <c r="F232" s="47"/>
      <c r="G232" s="47"/>
      <c r="H232" s="15"/>
      <c r="I232" s="15"/>
      <c r="J232" s="15"/>
      <c r="K232" s="15"/>
      <c r="L232" s="15"/>
      <c r="M232" s="15"/>
      <c r="N232" s="15"/>
      <c r="O232" s="15"/>
      <c r="P232" s="15"/>
      <c r="Q232" s="15"/>
      <c r="R232" s="15"/>
      <c r="S232" s="15"/>
      <c r="T232" s="16"/>
      <c r="U232" s="17"/>
      <c r="V232" s="17"/>
      <c r="W232" s="17"/>
      <c r="X232" s="17"/>
      <c r="Y232" s="17"/>
      <c r="Z232" s="17"/>
    </row>
    <row r="233" spans="1:26" ht="15.75" hidden="1" customHeight="1" x14ac:dyDescent="0.25">
      <c r="A233" s="46"/>
      <c r="B233" s="46"/>
      <c r="C233" s="47"/>
      <c r="D233" s="47"/>
      <c r="E233" s="47"/>
      <c r="F233" s="47"/>
      <c r="G233" s="47"/>
      <c r="H233" s="15"/>
      <c r="I233" s="15"/>
      <c r="J233" s="15"/>
      <c r="K233" s="15"/>
      <c r="L233" s="15"/>
      <c r="M233" s="15"/>
      <c r="N233" s="15"/>
      <c r="O233" s="15"/>
      <c r="P233" s="15"/>
      <c r="Q233" s="15"/>
      <c r="R233" s="15"/>
      <c r="S233" s="15"/>
      <c r="T233" s="16"/>
      <c r="U233" s="17"/>
      <c r="V233" s="17"/>
      <c r="W233" s="17"/>
      <c r="X233" s="17"/>
      <c r="Y233" s="17"/>
      <c r="Z233" s="17"/>
    </row>
    <row r="234" spans="1:26" ht="15.75" hidden="1" customHeight="1" x14ac:dyDescent="0.25">
      <c r="A234" s="46"/>
      <c r="B234" s="46"/>
      <c r="C234" s="47"/>
      <c r="D234" s="47"/>
      <c r="E234" s="47"/>
      <c r="F234" s="47"/>
      <c r="G234" s="47"/>
      <c r="H234" s="15"/>
      <c r="I234" s="15"/>
      <c r="J234" s="15"/>
      <c r="K234" s="15"/>
      <c r="L234" s="15"/>
      <c r="M234" s="15"/>
      <c r="N234" s="15"/>
      <c r="O234" s="15"/>
      <c r="P234" s="15"/>
      <c r="Q234" s="15"/>
      <c r="R234" s="15"/>
      <c r="S234" s="15"/>
      <c r="T234" s="16"/>
      <c r="U234" s="17"/>
      <c r="V234" s="17"/>
      <c r="W234" s="17"/>
      <c r="X234" s="17"/>
      <c r="Y234" s="17"/>
      <c r="Z234" s="17"/>
    </row>
    <row r="235" spans="1:26" ht="15.75" hidden="1" customHeight="1" x14ac:dyDescent="0.25">
      <c r="A235" s="46"/>
      <c r="B235" s="46"/>
      <c r="C235" s="47"/>
      <c r="D235" s="47"/>
      <c r="E235" s="47"/>
      <c r="F235" s="47"/>
      <c r="G235" s="47"/>
      <c r="H235" s="15"/>
      <c r="I235" s="15"/>
      <c r="J235" s="15"/>
      <c r="K235" s="15"/>
      <c r="L235" s="15"/>
      <c r="M235" s="15"/>
      <c r="N235" s="15"/>
      <c r="O235" s="15"/>
      <c r="P235" s="15"/>
      <c r="Q235" s="15"/>
      <c r="R235" s="15"/>
      <c r="S235" s="15"/>
      <c r="T235" s="16"/>
      <c r="U235" s="17"/>
      <c r="V235" s="17"/>
      <c r="W235" s="17"/>
      <c r="X235" s="17"/>
      <c r="Y235" s="17"/>
      <c r="Z235" s="17"/>
    </row>
    <row r="236" spans="1:26" ht="15.75" hidden="1" customHeight="1" x14ac:dyDescent="0.25">
      <c r="A236" s="46"/>
      <c r="B236" s="46"/>
      <c r="C236" s="47"/>
      <c r="D236" s="47"/>
      <c r="E236" s="47"/>
      <c r="F236" s="47"/>
      <c r="G236" s="47"/>
      <c r="H236" s="15"/>
      <c r="I236" s="15"/>
      <c r="J236" s="15"/>
      <c r="K236" s="15"/>
      <c r="L236" s="15"/>
      <c r="M236" s="15"/>
      <c r="N236" s="15"/>
      <c r="O236" s="15"/>
      <c r="P236" s="15"/>
      <c r="Q236" s="15"/>
      <c r="R236" s="15"/>
      <c r="S236" s="15"/>
      <c r="T236" s="16"/>
      <c r="U236" s="17"/>
      <c r="V236" s="17"/>
      <c r="W236" s="17"/>
      <c r="X236" s="17"/>
      <c r="Y236" s="17"/>
      <c r="Z236" s="17"/>
    </row>
    <row r="237" spans="1:26" ht="15.75" hidden="1" customHeight="1" x14ac:dyDescent="0.25">
      <c r="A237" s="46"/>
      <c r="B237" s="46"/>
      <c r="C237" s="47"/>
      <c r="D237" s="47"/>
      <c r="E237" s="47"/>
      <c r="F237" s="47"/>
      <c r="G237" s="47"/>
      <c r="H237" s="15"/>
      <c r="I237" s="15"/>
      <c r="J237" s="15"/>
      <c r="K237" s="15"/>
      <c r="L237" s="15"/>
      <c r="M237" s="15"/>
      <c r="N237" s="15"/>
      <c r="O237" s="15"/>
      <c r="P237" s="15"/>
      <c r="Q237" s="15"/>
      <c r="R237" s="15"/>
      <c r="S237" s="15"/>
      <c r="T237" s="16"/>
      <c r="U237" s="17"/>
      <c r="V237" s="17"/>
      <c r="W237" s="17"/>
      <c r="X237" s="17"/>
      <c r="Y237" s="17"/>
      <c r="Z237" s="17"/>
    </row>
    <row r="238" spans="1:26" ht="15.75" hidden="1" customHeight="1" x14ac:dyDescent="0.25">
      <c r="A238" s="46"/>
      <c r="B238" s="46"/>
      <c r="C238" s="47"/>
      <c r="D238" s="47"/>
      <c r="E238" s="47"/>
      <c r="F238" s="47"/>
      <c r="G238" s="47"/>
      <c r="H238" s="15"/>
      <c r="I238" s="15"/>
      <c r="J238" s="15"/>
      <c r="K238" s="15"/>
      <c r="L238" s="15"/>
      <c r="M238" s="15"/>
      <c r="N238" s="15"/>
      <c r="O238" s="15"/>
      <c r="P238" s="15"/>
      <c r="Q238" s="15"/>
      <c r="R238" s="15"/>
      <c r="S238" s="15"/>
      <c r="T238" s="16"/>
      <c r="U238" s="17"/>
      <c r="V238" s="17"/>
      <c r="W238" s="17"/>
      <c r="X238" s="17"/>
      <c r="Y238" s="17"/>
      <c r="Z238" s="17"/>
    </row>
    <row r="239" spans="1:26" ht="15.75" hidden="1" customHeight="1" x14ac:dyDescent="0.25">
      <c r="A239" s="46"/>
      <c r="B239" s="46"/>
      <c r="C239" s="47"/>
      <c r="D239" s="47"/>
      <c r="E239" s="47"/>
      <c r="F239" s="47"/>
      <c r="G239" s="47"/>
      <c r="H239" s="15"/>
      <c r="I239" s="15"/>
      <c r="J239" s="15"/>
      <c r="K239" s="15"/>
      <c r="L239" s="15"/>
      <c r="M239" s="15"/>
      <c r="N239" s="15"/>
      <c r="O239" s="15"/>
      <c r="P239" s="15"/>
      <c r="Q239" s="15"/>
      <c r="R239" s="15"/>
      <c r="S239" s="15"/>
      <c r="T239" s="16"/>
      <c r="U239" s="17"/>
      <c r="V239" s="17"/>
      <c r="W239" s="17"/>
      <c r="X239" s="17"/>
      <c r="Y239" s="17"/>
      <c r="Z239" s="17"/>
    </row>
    <row r="240" spans="1:26" ht="15.75" hidden="1" customHeight="1" x14ac:dyDescent="0.25">
      <c r="A240" s="46"/>
      <c r="B240" s="46"/>
      <c r="C240" s="47"/>
      <c r="D240" s="47"/>
      <c r="E240" s="47"/>
      <c r="F240" s="47"/>
      <c r="G240" s="47"/>
      <c r="H240" s="15"/>
      <c r="I240" s="15"/>
      <c r="J240" s="15"/>
      <c r="K240" s="15"/>
      <c r="L240" s="15"/>
      <c r="M240" s="15"/>
      <c r="N240" s="15"/>
      <c r="O240" s="15"/>
      <c r="P240" s="15"/>
      <c r="Q240" s="15"/>
      <c r="R240" s="15"/>
      <c r="S240" s="15"/>
      <c r="T240" s="16"/>
      <c r="U240" s="17"/>
      <c r="V240" s="17"/>
      <c r="W240" s="17"/>
      <c r="X240" s="17"/>
      <c r="Y240" s="17"/>
      <c r="Z240" s="17"/>
    </row>
    <row r="241" spans="1:26" ht="15.75" hidden="1" customHeight="1" x14ac:dyDescent="0.25">
      <c r="A241" s="46"/>
      <c r="B241" s="46"/>
      <c r="C241" s="47"/>
      <c r="D241" s="47"/>
      <c r="E241" s="47"/>
      <c r="F241" s="47"/>
      <c r="G241" s="47"/>
      <c r="H241" s="15"/>
      <c r="I241" s="15"/>
      <c r="J241" s="15"/>
      <c r="K241" s="15"/>
      <c r="L241" s="15"/>
      <c r="M241" s="15"/>
      <c r="N241" s="15"/>
      <c r="O241" s="15"/>
      <c r="P241" s="15"/>
      <c r="Q241" s="15"/>
      <c r="R241" s="15"/>
      <c r="S241" s="15"/>
      <c r="T241" s="16"/>
      <c r="U241" s="17"/>
      <c r="V241" s="17"/>
      <c r="W241" s="17"/>
      <c r="X241" s="17"/>
      <c r="Y241" s="17"/>
      <c r="Z241" s="17"/>
    </row>
    <row r="242" spans="1:26" ht="15.75" hidden="1" customHeight="1" x14ac:dyDescent="0.25">
      <c r="A242" s="46"/>
      <c r="B242" s="46"/>
      <c r="C242" s="47"/>
      <c r="D242" s="47"/>
      <c r="E242" s="47"/>
      <c r="F242" s="47"/>
      <c r="G242" s="47"/>
      <c r="H242" s="15"/>
      <c r="I242" s="15"/>
      <c r="J242" s="15"/>
      <c r="K242" s="15"/>
      <c r="L242" s="15"/>
      <c r="M242" s="15"/>
      <c r="N242" s="15"/>
      <c r="O242" s="15"/>
      <c r="P242" s="15"/>
      <c r="Q242" s="15"/>
      <c r="R242" s="15"/>
      <c r="S242" s="15"/>
      <c r="T242" s="16"/>
      <c r="U242" s="17"/>
      <c r="V242" s="17"/>
      <c r="W242" s="17"/>
      <c r="X242" s="17"/>
      <c r="Y242" s="17"/>
      <c r="Z242" s="17"/>
    </row>
    <row r="243" spans="1:26" ht="15.75" hidden="1" customHeight="1" x14ac:dyDescent="0.25">
      <c r="A243" s="46"/>
      <c r="B243" s="46"/>
      <c r="C243" s="47"/>
      <c r="D243" s="47"/>
      <c r="E243" s="47"/>
      <c r="F243" s="47"/>
      <c r="G243" s="47"/>
      <c r="H243" s="15"/>
      <c r="I243" s="15"/>
      <c r="J243" s="15"/>
      <c r="K243" s="15"/>
      <c r="L243" s="15"/>
      <c r="M243" s="15"/>
      <c r="N243" s="15"/>
      <c r="O243" s="15"/>
      <c r="P243" s="15"/>
      <c r="Q243" s="15"/>
      <c r="R243" s="15"/>
      <c r="S243" s="15"/>
      <c r="T243" s="16"/>
      <c r="U243" s="17"/>
      <c r="V243" s="17"/>
      <c r="W243" s="17"/>
      <c r="X243" s="17"/>
      <c r="Y243" s="17"/>
      <c r="Z243" s="17"/>
    </row>
    <row r="244" spans="1:26" ht="15.75" hidden="1" customHeight="1" x14ac:dyDescent="0.25">
      <c r="A244" s="46"/>
      <c r="B244" s="46"/>
      <c r="C244" s="47"/>
      <c r="D244" s="47"/>
      <c r="E244" s="47"/>
      <c r="F244" s="47"/>
      <c r="G244" s="47"/>
      <c r="H244" s="15"/>
      <c r="I244" s="15"/>
      <c r="J244" s="15"/>
      <c r="K244" s="15"/>
      <c r="L244" s="15"/>
      <c r="M244" s="15"/>
      <c r="N244" s="15"/>
      <c r="O244" s="15"/>
      <c r="P244" s="15"/>
      <c r="Q244" s="15"/>
      <c r="R244" s="15"/>
      <c r="S244" s="15"/>
      <c r="T244" s="16"/>
      <c r="U244" s="17"/>
      <c r="V244" s="17"/>
      <c r="W244" s="17"/>
      <c r="X244" s="17"/>
      <c r="Y244" s="17"/>
      <c r="Z244" s="17"/>
    </row>
    <row r="245" spans="1:26" ht="15.75" hidden="1" customHeight="1" x14ac:dyDescent="0.25">
      <c r="A245" s="46"/>
      <c r="B245" s="46"/>
      <c r="C245" s="47"/>
      <c r="D245" s="47"/>
      <c r="E245" s="47"/>
      <c r="F245" s="47"/>
      <c r="G245" s="47"/>
      <c r="H245" s="15"/>
      <c r="I245" s="15"/>
      <c r="J245" s="15"/>
      <c r="K245" s="15"/>
      <c r="L245" s="15"/>
      <c r="M245" s="15"/>
      <c r="N245" s="15"/>
      <c r="O245" s="15"/>
      <c r="P245" s="15"/>
      <c r="Q245" s="15"/>
      <c r="R245" s="15"/>
      <c r="S245" s="15"/>
      <c r="T245" s="16"/>
      <c r="U245" s="17"/>
      <c r="V245" s="17"/>
      <c r="W245" s="17"/>
      <c r="X245" s="17"/>
      <c r="Y245" s="17"/>
      <c r="Z245" s="17"/>
    </row>
    <row r="246" spans="1:26" ht="15.75" hidden="1" customHeight="1" x14ac:dyDescent="0.25">
      <c r="A246" s="46"/>
      <c r="B246" s="46"/>
      <c r="C246" s="47"/>
      <c r="D246" s="47"/>
      <c r="E246" s="47"/>
      <c r="F246" s="47"/>
      <c r="G246" s="47"/>
      <c r="H246" s="15"/>
      <c r="I246" s="15"/>
      <c r="J246" s="15"/>
      <c r="K246" s="15"/>
      <c r="L246" s="15"/>
      <c r="M246" s="15"/>
      <c r="N246" s="15"/>
      <c r="O246" s="15"/>
      <c r="P246" s="15"/>
      <c r="Q246" s="15"/>
      <c r="R246" s="15"/>
      <c r="S246" s="15"/>
      <c r="T246" s="16"/>
      <c r="U246" s="17"/>
      <c r="V246" s="17"/>
      <c r="W246" s="17"/>
      <c r="X246" s="17"/>
      <c r="Y246" s="17"/>
      <c r="Z246" s="17"/>
    </row>
    <row r="247" spans="1:26" ht="15.75" hidden="1" customHeight="1" x14ac:dyDescent="0.25">
      <c r="A247" s="46"/>
      <c r="B247" s="46"/>
      <c r="C247" s="47"/>
      <c r="D247" s="47"/>
      <c r="E247" s="47"/>
      <c r="F247" s="47"/>
      <c r="G247" s="47"/>
      <c r="H247" s="15"/>
      <c r="I247" s="15"/>
      <c r="J247" s="15"/>
      <c r="K247" s="15"/>
      <c r="L247" s="15"/>
      <c r="M247" s="15"/>
      <c r="N247" s="15"/>
      <c r="O247" s="15"/>
      <c r="P247" s="15"/>
      <c r="Q247" s="15"/>
      <c r="R247" s="15"/>
      <c r="S247" s="15"/>
      <c r="T247" s="16"/>
      <c r="U247" s="17"/>
      <c r="V247" s="17"/>
      <c r="W247" s="17"/>
      <c r="X247" s="17"/>
      <c r="Y247" s="17"/>
      <c r="Z247" s="17"/>
    </row>
    <row r="248" spans="1:26" ht="15.75" hidden="1" customHeight="1" x14ac:dyDescent="0.25">
      <c r="A248" s="46"/>
      <c r="B248" s="46"/>
      <c r="C248" s="47"/>
      <c r="D248" s="47"/>
      <c r="E248" s="47"/>
      <c r="F248" s="47"/>
      <c r="G248" s="47"/>
      <c r="H248" s="15"/>
      <c r="I248" s="15"/>
      <c r="J248" s="15"/>
      <c r="K248" s="15"/>
      <c r="L248" s="15"/>
      <c r="M248" s="15"/>
      <c r="N248" s="15"/>
      <c r="O248" s="15"/>
      <c r="P248" s="15"/>
      <c r="Q248" s="15"/>
      <c r="R248" s="15"/>
      <c r="S248" s="15"/>
      <c r="T248" s="16"/>
      <c r="U248" s="17"/>
      <c r="V248" s="17"/>
      <c r="W248" s="17"/>
      <c r="X248" s="17"/>
      <c r="Y248" s="17"/>
      <c r="Z248" s="17"/>
    </row>
    <row r="249" spans="1:26" ht="15.75" hidden="1" customHeight="1" x14ac:dyDescent="0.25">
      <c r="A249" s="46"/>
      <c r="B249" s="46"/>
      <c r="C249" s="47"/>
      <c r="D249" s="47"/>
      <c r="E249" s="47"/>
      <c r="F249" s="47"/>
      <c r="G249" s="47"/>
      <c r="H249" s="15"/>
      <c r="I249" s="15"/>
      <c r="J249" s="15"/>
      <c r="K249" s="15"/>
      <c r="L249" s="15"/>
      <c r="M249" s="15"/>
      <c r="N249" s="15"/>
      <c r="O249" s="15"/>
      <c r="P249" s="15"/>
      <c r="Q249" s="15"/>
      <c r="R249" s="15"/>
      <c r="S249" s="15"/>
      <c r="T249" s="16"/>
      <c r="U249" s="17"/>
      <c r="V249" s="17"/>
      <c r="W249" s="17"/>
      <c r="X249" s="17"/>
      <c r="Y249" s="17"/>
      <c r="Z249" s="17"/>
    </row>
    <row r="250" spans="1:26" ht="15.75" hidden="1" customHeight="1" x14ac:dyDescent="0.25">
      <c r="A250" s="46"/>
      <c r="B250" s="46"/>
      <c r="C250" s="47"/>
      <c r="D250" s="47"/>
      <c r="E250" s="47"/>
      <c r="F250" s="47"/>
      <c r="G250" s="47"/>
      <c r="H250" s="15"/>
      <c r="I250" s="15"/>
      <c r="J250" s="15"/>
      <c r="K250" s="15"/>
      <c r="L250" s="15"/>
      <c r="M250" s="15"/>
      <c r="N250" s="15"/>
      <c r="O250" s="15"/>
      <c r="P250" s="15"/>
      <c r="Q250" s="15"/>
      <c r="R250" s="15"/>
      <c r="S250" s="15"/>
      <c r="T250" s="16"/>
      <c r="U250" s="17"/>
      <c r="V250" s="17"/>
      <c r="W250" s="17"/>
      <c r="X250" s="17"/>
      <c r="Y250" s="17"/>
      <c r="Z250" s="17"/>
    </row>
    <row r="251" spans="1:26" ht="15.75" hidden="1" customHeight="1" x14ac:dyDescent="0.25">
      <c r="A251" s="46"/>
      <c r="B251" s="46"/>
      <c r="C251" s="47"/>
      <c r="D251" s="47"/>
      <c r="E251" s="47"/>
      <c r="F251" s="47"/>
      <c r="G251" s="47"/>
      <c r="H251" s="15"/>
      <c r="I251" s="15"/>
      <c r="J251" s="15"/>
      <c r="K251" s="15"/>
      <c r="L251" s="15"/>
      <c r="M251" s="15"/>
      <c r="N251" s="15"/>
      <c r="O251" s="15"/>
      <c r="P251" s="15"/>
      <c r="Q251" s="15"/>
      <c r="R251" s="15"/>
      <c r="S251" s="15"/>
      <c r="T251" s="16"/>
      <c r="U251" s="17"/>
      <c r="V251" s="17"/>
      <c r="W251" s="17"/>
      <c r="X251" s="17"/>
      <c r="Y251" s="17"/>
      <c r="Z251" s="17"/>
    </row>
    <row r="252" spans="1:26" ht="15.75" hidden="1" customHeight="1" x14ac:dyDescent="0.25">
      <c r="A252" s="46"/>
      <c r="B252" s="46"/>
      <c r="C252" s="47"/>
      <c r="D252" s="47"/>
      <c r="E252" s="47"/>
      <c r="F252" s="47"/>
      <c r="G252" s="47"/>
      <c r="H252" s="15"/>
      <c r="I252" s="15"/>
      <c r="J252" s="15"/>
      <c r="K252" s="15"/>
      <c r="L252" s="15"/>
      <c r="M252" s="15"/>
      <c r="N252" s="15"/>
      <c r="O252" s="15"/>
      <c r="P252" s="15"/>
      <c r="Q252" s="15"/>
      <c r="R252" s="15"/>
      <c r="S252" s="15"/>
      <c r="T252" s="16"/>
      <c r="U252" s="17"/>
      <c r="V252" s="17"/>
      <c r="W252" s="17"/>
      <c r="X252" s="17"/>
      <c r="Y252" s="17"/>
      <c r="Z252" s="17"/>
    </row>
    <row r="253" spans="1:26" ht="15.75" hidden="1" customHeight="1" x14ac:dyDescent="0.25">
      <c r="A253" s="46"/>
      <c r="B253" s="46"/>
      <c r="C253" s="47"/>
      <c r="D253" s="47"/>
      <c r="E253" s="47"/>
      <c r="F253" s="47"/>
      <c r="G253" s="47"/>
      <c r="H253" s="15"/>
      <c r="I253" s="15"/>
      <c r="J253" s="15"/>
      <c r="K253" s="15"/>
      <c r="L253" s="15"/>
      <c r="M253" s="15"/>
      <c r="N253" s="15"/>
      <c r="O253" s="15"/>
      <c r="P253" s="15"/>
      <c r="Q253" s="15"/>
      <c r="R253" s="15"/>
      <c r="S253" s="15"/>
      <c r="T253" s="16"/>
      <c r="U253" s="17"/>
      <c r="V253" s="17"/>
      <c r="W253" s="17"/>
      <c r="X253" s="17"/>
      <c r="Y253" s="17"/>
      <c r="Z253" s="17"/>
    </row>
    <row r="254" spans="1:26" ht="15.75" hidden="1" customHeight="1" x14ac:dyDescent="0.25">
      <c r="A254" s="46"/>
      <c r="B254" s="46"/>
      <c r="C254" s="47"/>
      <c r="D254" s="47"/>
      <c r="E254" s="47"/>
      <c r="F254" s="47"/>
      <c r="G254" s="47"/>
      <c r="H254" s="15"/>
      <c r="I254" s="15"/>
      <c r="J254" s="15"/>
      <c r="K254" s="15"/>
      <c r="L254" s="15"/>
      <c r="M254" s="15"/>
      <c r="N254" s="15"/>
      <c r="O254" s="15"/>
      <c r="P254" s="15"/>
      <c r="Q254" s="15"/>
      <c r="R254" s="15"/>
      <c r="S254" s="15"/>
      <c r="T254" s="16"/>
      <c r="U254" s="17"/>
      <c r="V254" s="17"/>
      <c r="W254" s="17"/>
      <c r="X254" s="17"/>
      <c r="Y254" s="17"/>
      <c r="Z254" s="17"/>
    </row>
    <row r="255" spans="1:26" ht="15.75" hidden="1" customHeight="1" x14ac:dyDescent="0.25">
      <c r="A255" s="46"/>
      <c r="B255" s="46"/>
      <c r="C255" s="47"/>
      <c r="D255" s="47"/>
      <c r="E255" s="47"/>
      <c r="F255" s="47"/>
      <c r="G255" s="47"/>
      <c r="H255" s="15"/>
      <c r="I255" s="15"/>
      <c r="J255" s="15"/>
      <c r="K255" s="15"/>
      <c r="L255" s="15"/>
      <c r="M255" s="15"/>
      <c r="N255" s="15"/>
      <c r="O255" s="15"/>
      <c r="P255" s="15"/>
      <c r="Q255" s="15"/>
      <c r="R255" s="15"/>
      <c r="S255" s="15"/>
      <c r="T255" s="16"/>
      <c r="U255" s="17"/>
      <c r="V255" s="17"/>
      <c r="W255" s="17"/>
      <c r="X255" s="17"/>
      <c r="Y255" s="17"/>
      <c r="Z255" s="17"/>
    </row>
    <row r="256" spans="1:26" ht="15.75" hidden="1" customHeight="1" x14ac:dyDescent="0.25">
      <c r="A256" s="46"/>
      <c r="B256" s="46"/>
      <c r="C256" s="47"/>
      <c r="D256" s="47"/>
      <c r="E256" s="47"/>
      <c r="F256" s="47"/>
      <c r="G256" s="47"/>
      <c r="H256" s="15"/>
      <c r="I256" s="15"/>
      <c r="J256" s="15"/>
      <c r="K256" s="15"/>
      <c r="L256" s="15"/>
      <c r="M256" s="15"/>
      <c r="N256" s="15"/>
      <c r="O256" s="15"/>
      <c r="P256" s="15"/>
      <c r="Q256" s="15"/>
      <c r="R256" s="15"/>
      <c r="S256" s="15"/>
      <c r="T256" s="16"/>
      <c r="U256" s="17"/>
      <c r="V256" s="17"/>
      <c r="W256" s="17"/>
      <c r="X256" s="17"/>
      <c r="Y256" s="17"/>
      <c r="Z256" s="17"/>
    </row>
    <row r="257" spans="1:26" ht="15.75" hidden="1" customHeight="1" x14ac:dyDescent="0.25">
      <c r="A257" s="46"/>
      <c r="B257" s="46"/>
      <c r="C257" s="47"/>
      <c r="D257" s="47"/>
      <c r="E257" s="47"/>
      <c r="F257" s="47"/>
      <c r="G257" s="47"/>
      <c r="H257" s="15"/>
      <c r="I257" s="15"/>
      <c r="J257" s="15"/>
      <c r="K257" s="15"/>
      <c r="L257" s="15"/>
      <c r="M257" s="15"/>
      <c r="N257" s="15"/>
      <c r="O257" s="15"/>
      <c r="P257" s="15"/>
      <c r="Q257" s="15"/>
      <c r="R257" s="15"/>
      <c r="S257" s="15"/>
      <c r="T257" s="16"/>
      <c r="U257" s="17"/>
      <c r="V257" s="17"/>
      <c r="W257" s="17"/>
      <c r="X257" s="17"/>
      <c r="Y257" s="17"/>
      <c r="Z257" s="17"/>
    </row>
    <row r="258" spans="1:26" ht="15.75" hidden="1" customHeight="1" x14ac:dyDescent="0.2"/>
    <row r="259" spans="1:26" ht="15.75" hidden="1" customHeight="1" x14ac:dyDescent="0.2"/>
    <row r="260" spans="1:26" ht="15.75" hidden="1" customHeight="1" x14ac:dyDescent="0.2"/>
    <row r="261" spans="1:26" ht="15.75" hidden="1" customHeight="1" x14ac:dyDescent="0.2"/>
    <row r="262" spans="1:26" ht="15.75" hidden="1" customHeight="1" x14ac:dyDescent="0.2"/>
    <row r="263" spans="1:26" ht="15.75" hidden="1" customHeight="1" x14ac:dyDescent="0.2"/>
    <row r="264" spans="1:26" ht="15.75" hidden="1" customHeight="1" x14ac:dyDescent="0.2"/>
    <row r="265" spans="1:26" ht="15.75" hidden="1" customHeight="1" x14ac:dyDescent="0.2"/>
    <row r="266" spans="1:26" ht="15.75" hidden="1" customHeight="1" x14ac:dyDescent="0.2"/>
    <row r="267" spans="1:26" ht="15.75" hidden="1" customHeight="1" x14ac:dyDescent="0.2"/>
    <row r="268" spans="1:26" ht="15.75" hidden="1" customHeight="1" x14ac:dyDescent="0.2"/>
    <row r="269" spans="1:26" ht="15.75" hidden="1" customHeight="1" x14ac:dyDescent="0.2"/>
    <row r="270" spans="1:26" ht="15.75" hidden="1" customHeight="1" x14ac:dyDescent="0.2"/>
    <row r="271" spans="1:26" ht="15.75" hidden="1" customHeight="1" x14ac:dyDescent="0.2"/>
    <row r="272" spans="1:26"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workbookViewId="0">
      <pane xSplit="1" topLeftCell="B1" activePane="topRight" state="frozen"/>
      <selection pane="topRight" activeCell="C2" sqref="C2"/>
    </sheetView>
  </sheetViews>
  <sheetFormatPr defaultColWidth="12.5703125" defaultRowHeight="15" customHeight="1" x14ac:dyDescent="0.2"/>
  <cols>
    <col min="1" max="1" width="21" customWidth="1"/>
    <col min="2" max="2" width="8.42578125" customWidth="1"/>
    <col min="3" max="3" width="12" customWidth="1"/>
    <col min="4" max="4" width="11.85546875" customWidth="1"/>
    <col min="5" max="5" width="21" customWidth="1"/>
    <col min="6" max="7" width="13.28515625" customWidth="1"/>
    <col min="8" max="8" width="18" customWidth="1"/>
    <col min="9" max="23" width="14.42578125" hidden="1" customWidth="1"/>
  </cols>
  <sheetData>
    <row r="1" spans="1:23" ht="15.75" x14ac:dyDescent="0.2">
      <c r="A1" s="203" t="s">
        <v>0</v>
      </c>
      <c r="B1" s="203" t="s">
        <v>1</v>
      </c>
      <c r="C1" s="205" t="s">
        <v>4</v>
      </c>
      <c r="D1" s="206" t="s">
        <v>115</v>
      </c>
      <c r="E1" s="208" t="s">
        <v>116</v>
      </c>
      <c r="F1" s="209"/>
      <c r="G1" s="209"/>
      <c r="H1" s="210"/>
      <c r="I1" s="48"/>
      <c r="J1" s="48"/>
      <c r="K1" s="48"/>
      <c r="L1" s="48"/>
      <c r="M1" s="48"/>
      <c r="N1" s="48"/>
      <c r="O1" s="48"/>
      <c r="P1" s="48"/>
      <c r="Q1" s="48"/>
      <c r="R1" s="48"/>
      <c r="S1" s="48"/>
      <c r="T1" s="48"/>
      <c r="U1" s="48"/>
      <c r="V1" s="48"/>
      <c r="W1" s="48"/>
    </row>
    <row r="2" spans="1:23" ht="31.5" x14ac:dyDescent="0.2">
      <c r="A2" s="204"/>
      <c r="B2" s="204"/>
      <c r="C2" s="204"/>
      <c r="D2" s="207"/>
      <c r="E2" s="49" t="s">
        <v>117</v>
      </c>
      <c r="F2" s="49" t="s">
        <v>118</v>
      </c>
      <c r="G2" s="50" t="s">
        <v>119</v>
      </c>
      <c r="H2" s="51" t="s">
        <v>120</v>
      </c>
      <c r="I2" s="6"/>
      <c r="J2" s="6"/>
      <c r="K2" s="6"/>
      <c r="L2" s="6"/>
      <c r="M2" s="6"/>
      <c r="N2" s="6"/>
      <c r="O2" s="6"/>
      <c r="P2" s="6"/>
      <c r="Q2" s="6"/>
      <c r="R2" s="6"/>
      <c r="S2" s="6"/>
      <c r="T2" s="6"/>
      <c r="U2" s="6"/>
      <c r="V2" s="6"/>
      <c r="W2" s="6"/>
    </row>
    <row r="3" spans="1:23" ht="18" customHeight="1" x14ac:dyDescent="0.2">
      <c r="A3" s="52" t="s">
        <v>7</v>
      </c>
      <c r="B3" s="53" t="s">
        <v>8</v>
      </c>
      <c r="C3" s="54">
        <f t="shared" ref="C3:C54" si="0">(H3)</f>
        <v>3.8239047194387181</v>
      </c>
      <c r="D3" s="55">
        <f t="shared" ref="D3:D54" si="1">RANK(C3, $C$3:$C$54)</f>
        <v>38</v>
      </c>
      <c r="E3" s="56">
        <v>2.13</v>
      </c>
      <c r="F3" s="57">
        <v>36.770000000000003</v>
      </c>
      <c r="G3" s="58">
        <f t="shared" ref="G3:G54" si="2">E3/F3</f>
        <v>5.7927658417187916E-2</v>
      </c>
      <c r="H3" s="59">
        <f t="shared" ref="H3:H54" si="3">100*(G3-$G$57)/($G$56-$G$57)</f>
        <v>3.8239047194387181</v>
      </c>
      <c r="I3" s="60"/>
      <c r="J3" s="53"/>
      <c r="K3" s="53"/>
      <c r="L3" s="53"/>
      <c r="M3" s="53"/>
      <c r="N3" s="53"/>
      <c r="O3" s="53"/>
      <c r="P3" s="53"/>
      <c r="Q3" s="53"/>
      <c r="R3" s="53"/>
      <c r="S3" s="53"/>
      <c r="T3" s="53"/>
      <c r="U3" s="53"/>
      <c r="V3" s="53"/>
      <c r="W3" s="53"/>
    </row>
    <row r="4" spans="1:23" ht="18" customHeight="1" x14ac:dyDescent="0.2">
      <c r="A4" s="52" t="s">
        <v>9</v>
      </c>
      <c r="B4" s="53" t="s">
        <v>10</v>
      </c>
      <c r="C4" s="54">
        <f t="shared" si="0"/>
        <v>71.255863001508203</v>
      </c>
      <c r="D4" s="53">
        <f t="shared" si="1"/>
        <v>4</v>
      </c>
      <c r="E4" s="61">
        <v>10.34</v>
      </c>
      <c r="F4" s="62">
        <v>40.75</v>
      </c>
      <c r="G4" s="63">
        <f t="shared" si="2"/>
        <v>0.25374233128834356</v>
      </c>
      <c r="H4" s="59">
        <f t="shared" si="3"/>
        <v>71.255863001508203</v>
      </c>
      <c r="I4" s="53"/>
      <c r="J4" s="53"/>
      <c r="K4" s="53"/>
      <c r="L4" s="53"/>
      <c r="M4" s="53"/>
      <c r="N4" s="53"/>
      <c r="O4" s="53"/>
      <c r="P4" s="53"/>
      <c r="Q4" s="53"/>
      <c r="R4" s="53"/>
      <c r="S4" s="53"/>
      <c r="T4" s="53"/>
      <c r="U4" s="53"/>
      <c r="V4" s="53"/>
      <c r="W4" s="53"/>
    </row>
    <row r="5" spans="1:23" ht="18" customHeight="1" x14ac:dyDescent="0.2">
      <c r="A5" s="52" t="s">
        <v>11</v>
      </c>
      <c r="B5" s="53" t="s">
        <v>12</v>
      </c>
      <c r="C5" s="54">
        <f t="shared" si="0"/>
        <v>70.07708142974289</v>
      </c>
      <c r="D5" s="53">
        <f t="shared" si="1"/>
        <v>5</v>
      </c>
      <c r="E5" s="61">
        <v>9.8000000000000007</v>
      </c>
      <c r="F5" s="62">
        <v>39.15</v>
      </c>
      <c r="G5" s="63">
        <f t="shared" si="2"/>
        <v>0.25031928480204346</v>
      </c>
      <c r="H5" s="59">
        <f t="shared" si="3"/>
        <v>70.07708142974289</v>
      </c>
      <c r="I5" s="53"/>
      <c r="J5" s="53"/>
      <c r="K5" s="53"/>
      <c r="L5" s="53"/>
      <c r="M5" s="53"/>
      <c r="N5" s="53"/>
      <c r="O5" s="53"/>
      <c r="P5" s="53"/>
      <c r="Q5" s="53"/>
      <c r="R5" s="53"/>
      <c r="S5" s="53"/>
      <c r="T5" s="53"/>
      <c r="U5" s="53"/>
      <c r="V5" s="53"/>
      <c r="W5" s="53"/>
    </row>
    <row r="6" spans="1:23" ht="18" customHeight="1" x14ac:dyDescent="0.2">
      <c r="A6" s="52" t="s">
        <v>13</v>
      </c>
      <c r="B6" s="53" t="s">
        <v>14</v>
      </c>
      <c r="C6" s="54">
        <f t="shared" si="0"/>
        <v>8.0206881291941379</v>
      </c>
      <c r="D6" s="53">
        <f t="shared" si="1"/>
        <v>32</v>
      </c>
      <c r="E6" s="61">
        <v>2.63</v>
      </c>
      <c r="F6" s="62">
        <v>37.51</v>
      </c>
      <c r="G6" s="63">
        <f t="shared" si="2"/>
        <v>7.0114636097040786E-2</v>
      </c>
      <c r="H6" s="59">
        <f t="shared" si="3"/>
        <v>8.0206881291941379</v>
      </c>
      <c r="I6" s="53"/>
      <c r="J6" s="53"/>
      <c r="K6" s="53"/>
      <c r="L6" s="53"/>
      <c r="M6" s="53"/>
      <c r="N6" s="53"/>
      <c r="O6" s="53"/>
      <c r="P6" s="53"/>
      <c r="Q6" s="53"/>
      <c r="R6" s="53"/>
      <c r="S6" s="53"/>
      <c r="T6" s="53"/>
      <c r="U6" s="53"/>
      <c r="V6" s="53"/>
      <c r="W6" s="53"/>
    </row>
    <row r="7" spans="1:23" ht="18" customHeight="1" x14ac:dyDescent="0.2">
      <c r="A7" s="52" t="s">
        <v>15</v>
      </c>
      <c r="B7" s="53" t="s">
        <v>16</v>
      </c>
      <c r="C7" s="54">
        <f t="shared" si="0"/>
        <v>71.612192079963918</v>
      </c>
      <c r="D7" s="53">
        <f t="shared" si="1"/>
        <v>3</v>
      </c>
      <c r="E7" s="61">
        <v>14</v>
      </c>
      <c r="F7" s="62">
        <v>54.95</v>
      </c>
      <c r="G7" s="63">
        <f t="shared" si="2"/>
        <v>0.25477707006369427</v>
      </c>
      <c r="H7" s="59">
        <f t="shared" si="3"/>
        <v>71.612192079963918</v>
      </c>
      <c r="I7" s="53"/>
      <c r="J7" s="53"/>
      <c r="K7" s="53"/>
      <c r="L7" s="53"/>
      <c r="M7" s="53"/>
      <c r="N7" s="53"/>
      <c r="O7" s="53"/>
      <c r="P7" s="53"/>
      <c r="Q7" s="53"/>
      <c r="R7" s="53"/>
      <c r="S7" s="53"/>
      <c r="T7" s="53"/>
      <c r="U7" s="53"/>
      <c r="V7" s="53"/>
      <c r="W7" s="53"/>
    </row>
    <row r="8" spans="1:23" ht="18" customHeight="1" x14ac:dyDescent="0.2">
      <c r="A8" s="52" t="s">
        <v>17</v>
      </c>
      <c r="B8" s="53" t="s">
        <v>18</v>
      </c>
      <c r="C8" s="54">
        <f t="shared" si="0"/>
        <v>53.126286827605433</v>
      </c>
      <c r="D8" s="53">
        <f t="shared" si="1"/>
        <v>10</v>
      </c>
      <c r="E8" s="61">
        <v>9.5399999999999991</v>
      </c>
      <c r="F8" s="62">
        <v>47.44</v>
      </c>
      <c r="G8" s="63">
        <f t="shared" si="2"/>
        <v>0.20109612141652614</v>
      </c>
      <c r="H8" s="59">
        <f t="shared" si="3"/>
        <v>53.126286827605433</v>
      </c>
      <c r="I8" s="53"/>
      <c r="J8" s="53"/>
      <c r="K8" s="53"/>
      <c r="L8" s="53"/>
      <c r="M8" s="53"/>
      <c r="N8" s="53"/>
      <c r="O8" s="53"/>
      <c r="P8" s="53"/>
      <c r="Q8" s="53"/>
      <c r="R8" s="53"/>
      <c r="S8" s="53"/>
      <c r="T8" s="53"/>
      <c r="U8" s="53"/>
      <c r="V8" s="53"/>
      <c r="W8" s="53"/>
    </row>
    <row r="9" spans="1:23" ht="18" customHeight="1" x14ac:dyDescent="0.2">
      <c r="A9" s="52" t="s">
        <v>19</v>
      </c>
      <c r="B9" s="53" t="s">
        <v>20</v>
      </c>
      <c r="C9" s="54">
        <f t="shared" si="0"/>
        <v>31.124102309737363</v>
      </c>
      <c r="D9" s="53">
        <f t="shared" si="1"/>
        <v>17</v>
      </c>
      <c r="E9" s="61">
        <v>6.38</v>
      </c>
      <c r="F9" s="62">
        <v>46.5</v>
      </c>
      <c r="G9" s="63">
        <f t="shared" si="2"/>
        <v>0.13720430107526882</v>
      </c>
      <c r="H9" s="59">
        <f t="shared" si="3"/>
        <v>31.124102309737363</v>
      </c>
      <c r="I9" s="53"/>
      <c r="J9" s="53"/>
      <c r="K9" s="53"/>
      <c r="L9" s="53"/>
      <c r="M9" s="53"/>
      <c r="N9" s="53"/>
      <c r="O9" s="53"/>
      <c r="P9" s="53"/>
      <c r="Q9" s="53"/>
      <c r="R9" s="53"/>
      <c r="S9" s="53"/>
      <c r="T9" s="53"/>
      <c r="U9" s="53"/>
      <c r="V9" s="53"/>
      <c r="W9" s="53"/>
    </row>
    <row r="10" spans="1:23" ht="18" customHeight="1" x14ac:dyDescent="0.2">
      <c r="A10" s="52" t="s">
        <v>21</v>
      </c>
      <c r="B10" s="53" t="s">
        <v>22</v>
      </c>
      <c r="C10" s="54">
        <f t="shared" si="0"/>
        <v>1.4766915026042144</v>
      </c>
      <c r="D10" s="53">
        <f t="shared" si="1"/>
        <v>50</v>
      </c>
      <c r="E10" s="61">
        <v>2.23</v>
      </c>
      <c r="F10" s="62">
        <v>43.63</v>
      </c>
      <c r="G10" s="63">
        <f t="shared" si="2"/>
        <v>5.1111620444648176E-2</v>
      </c>
      <c r="H10" s="59">
        <f t="shared" si="3"/>
        <v>1.4766915026042144</v>
      </c>
      <c r="I10" s="53"/>
      <c r="J10" s="53"/>
      <c r="K10" s="53"/>
      <c r="L10" s="53"/>
      <c r="M10" s="53"/>
      <c r="N10" s="53"/>
      <c r="O10" s="53"/>
      <c r="P10" s="53"/>
      <c r="Q10" s="53"/>
      <c r="R10" s="53"/>
      <c r="S10" s="53"/>
      <c r="T10" s="53"/>
      <c r="U10" s="53"/>
      <c r="V10" s="53"/>
      <c r="W10" s="53"/>
    </row>
    <row r="11" spans="1:23" ht="18" customHeight="1" x14ac:dyDescent="0.2">
      <c r="A11" s="52" t="s">
        <v>23</v>
      </c>
      <c r="B11" s="53" t="s">
        <v>24</v>
      </c>
      <c r="C11" s="54">
        <f t="shared" si="0"/>
        <v>16.260108669911606</v>
      </c>
      <c r="D11" s="53">
        <f t="shared" si="1"/>
        <v>24</v>
      </c>
      <c r="E11" s="61">
        <v>5.05</v>
      </c>
      <c r="F11" s="62">
        <v>53.7</v>
      </c>
      <c r="G11" s="63">
        <f t="shared" si="2"/>
        <v>9.4040968342644318E-2</v>
      </c>
      <c r="H11" s="59">
        <f t="shared" si="3"/>
        <v>16.260108669911606</v>
      </c>
      <c r="I11" s="53"/>
      <c r="J11" s="53"/>
      <c r="K11" s="53"/>
      <c r="L11" s="53"/>
      <c r="M11" s="53"/>
      <c r="N11" s="53"/>
      <c r="O11" s="53"/>
      <c r="P11" s="53"/>
      <c r="Q11" s="53"/>
      <c r="R11" s="53"/>
      <c r="S11" s="53"/>
      <c r="T11" s="53"/>
      <c r="U11" s="53"/>
      <c r="V11" s="53"/>
      <c r="W11" s="53"/>
    </row>
    <row r="12" spans="1:23" ht="18" customHeight="1" x14ac:dyDescent="0.2">
      <c r="A12" s="52" t="s">
        <v>25</v>
      </c>
      <c r="B12" s="53" t="s">
        <v>26</v>
      </c>
      <c r="C12" s="54">
        <f t="shared" si="0"/>
        <v>41.092338763278335</v>
      </c>
      <c r="D12" s="53">
        <f t="shared" si="1"/>
        <v>12</v>
      </c>
      <c r="E12" s="61">
        <v>6.98</v>
      </c>
      <c r="F12" s="62">
        <v>42.01</v>
      </c>
      <c r="G12" s="63">
        <f t="shared" si="2"/>
        <v>0.16615091644846466</v>
      </c>
      <c r="H12" s="59">
        <f t="shared" si="3"/>
        <v>41.092338763278335</v>
      </c>
      <c r="I12" s="53"/>
      <c r="J12" s="53"/>
      <c r="K12" s="53"/>
      <c r="L12" s="53"/>
      <c r="M12" s="53"/>
      <c r="N12" s="53"/>
      <c r="O12" s="53"/>
      <c r="P12" s="53"/>
      <c r="Q12" s="53"/>
      <c r="R12" s="53"/>
      <c r="S12" s="53"/>
      <c r="T12" s="53"/>
      <c r="U12" s="53"/>
      <c r="V12" s="53"/>
      <c r="W12" s="53"/>
    </row>
    <row r="13" spans="1:23" ht="18" customHeight="1" x14ac:dyDescent="0.2">
      <c r="A13" s="52" t="s">
        <v>27</v>
      </c>
      <c r="B13" s="53" t="s">
        <v>28</v>
      </c>
      <c r="C13" s="54">
        <f t="shared" si="0"/>
        <v>2.4734473803817054</v>
      </c>
      <c r="D13" s="53">
        <f t="shared" si="1"/>
        <v>45</v>
      </c>
      <c r="E13" s="61">
        <v>2.13</v>
      </c>
      <c r="F13" s="62">
        <v>39.44</v>
      </c>
      <c r="G13" s="63">
        <f t="shared" si="2"/>
        <v>5.400608519269777E-2</v>
      </c>
      <c r="H13" s="59">
        <f t="shared" si="3"/>
        <v>2.4734473803817054</v>
      </c>
      <c r="I13" s="53"/>
      <c r="J13" s="53"/>
      <c r="K13" s="53"/>
      <c r="L13" s="53"/>
      <c r="M13" s="53"/>
      <c r="N13" s="53"/>
      <c r="O13" s="53"/>
      <c r="P13" s="53"/>
      <c r="Q13" s="53"/>
      <c r="R13" s="53"/>
      <c r="S13" s="53"/>
      <c r="T13" s="53"/>
      <c r="U13" s="53"/>
      <c r="V13" s="53"/>
      <c r="W13" s="53"/>
    </row>
    <row r="14" spans="1:23" ht="18" customHeight="1" x14ac:dyDescent="0.2">
      <c r="A14" s="52" t="s">
        <v>29</v>
      </c>
      <c r="B14" s="53" t="s">
        <v>30</v>
      </c>
      <c r="C14" s="54">
        <f t="shared" si="0"/>
        <v>47.170723249406727</v>
      </c>
      <c r="D14" s="53">
        <f t="shared" si="1"/>
        <v>11</v>
      </c>
      <c r="E14" s="61">
        <v>9.35</v>
      </c>
      <c r="F14" s="62">
        <v>50.87</v>
      </c>
      <c r="G14" s="63">
        <f t="shared" si="2"/>
        <v>0.18380184784745429</v>
      </c>
      <c r="H14" s="59">
        <f t="shared" si="3"/>
        <v>47.170723249406727</v>
      </c>
      <c r="I14" s="53"/>
      <c r="J14" s="53"/>
      <c r="K14" s="53"/>
      <c r="L14" s="53"/>
      <c r="M14" s="53"/>
      <c r="N14" s="53"/>
      <c r="O14" s="53"/>
      <c r="P14" s="53"/>
      <c r="Q14" s="53"/>
      <c r="R14" s="53"/>
      <c r="S14" s="53"/>
      <c r="T14" s="53"/>
      <c r="U14" s="53"/>
      <c r="V14" s="53"/>
      <c r="W14" s="53"/>
    </row>
    <row r="15" spans="1:23" ht="18" customHeight="1" x14ac:dyDescent="0.2">
      <c r="A15" s="52" t="s">
        <v>31</v>
      </c>
      <c r="B15" s="53" t="s">
        <v>32</v>
      </c>
      <c r="C15" s="54">
        <f t="shared" si="0"/>
        <v>13.631233283312751</v>
      </c>
      <c r="D15" s="53">
        <f t="shared" si="1"/>
        <v>26</v>
      </c>
      <c r="E15" s="61">
        <v>3.35</v>
      </c>
      <c r="F15" s="62">
        <v>38.770000000000003</v>
      </c>
      <c r="G15" s="63">
        <f t="shared" si="2"/>
        <v>8.6407015733814804E-2</v>
      </c>
      <c r="H15" s="59">
        <f t="shared" si="3"/>
        <v>13.631233283312751</v>
      </c>
      <c r="I15" s="53"/>
      <c r="J15" s="53"/>
      <c r="K15" s="53"/>
      <c r="L15" s="53"/>
      <c r="M15" s="53"/>
      <c r="N15" s="53"/>
      <c r="O15" s="53"/>
      <c r="P15" s="53"/>
      <c r="Q15" s="53"/>
      <c r="R15" s="53"/>
      <c r="S15" s="53"/>
      <c r="T15" s="53"/>
      <c r="U15" s="53"/>
      <c r="V15" s="53"/>
      <c r="W15" s="53"/>
    </row>
    <row r="16" spans="1:23" ht="18" customHeight="1" x14ac:dyDescent="0.2">
      <c r="A16" s="52" t="s">
        <v>33</v>
      </c>
      <c r="B16" s="53" t="s">
        <v>34</v>
      </c>
      <c r="C16" s="54">
        <f t="shared" si="0"/>
        <v>40.887228603429058</v>
      </c>
      <c r="D16" s="53">
        <f t="shared" si="1"/>
        <v>13</v>
      </c>
      <c r="E16" s="61">
        <v>7.2</v>
      </c>
      <c r="F16" s="62">
        <v>43.49</v>
      </c>
      <c r="G16" s="63">
        <f t="shared" si="2"/>
        <v>0.16555530006898136</v>
      </c>
      <c r="H16" s="59">
        <f t="shared" si="3"/>
        <v>40.887228603429058</v>
      </c>
      <c r="I16" s="53"/>
      <c r="J16" s="53"/>
      <c r="K16" s="53"/>
      <c r="L16" s="53"/>
      <c r="M16" s="53"/>
      <c r="N16" s="53"/>
      <c r="O16" s="53"/>
      <c r="P16" s="53"/>
      <c r="Q16" s="53"/>
      <c r="R16" s="53"/>
      <c r="S16" s="53"/>
      <c r="T16" s="53"/>
      <c r="U16" s="53"/>
      <c r="V16" s="53"/>
      <c r="W16" s="53"/>
    </row>
    <row r="17" spans="1:23" ht="18" customHeight="1" x14ac:dyDescent="0.2">
      <c r="A17" s="52" t="s">
        <v>35</v>
      </c>
      <c r="B17" s="53" t="s">
        <v>36</v>
      </c>
      <c r="C17" s="54">
        <f t="shared" si="0"/>
        <v>4.0543943487708125</v>
      </c>
      <c r="D17" s="53">
        <f t="shared" si="1"/>
        <v>36</v>
      </c>
      <c r="E17" s="61">
        <v>2.13</v>
      </c>
      <c r="F17" s="62">
        <v>36.35</v>
      </c>
      <c r="G17" s="63">
        <f t="shared" si="2"/>
        <v>5.8596973865199443E-2</v>
      </c>
      <c r="H17" s="59">
        <f t="shared" si="3"/>
        <v>4.0543943487708125</v>
      </c>
      <c r="I17" s="53"/>
      <c r="J17" s="53"/>
      <c r="K17" s="53"/>
      <c r="L17" s="53"/>
      <c r="M17" s="53"/>
      <c r="N17" s="53"/>
      <c r="O17" s="53"/>
      <c r="P17" s="53"/>
      <c r="Q17" s="53"/>
      <c r="R17" s="53"/>
      <c r="S17" s="53"/>
      <c r="T17" s="53"/>
      <c r="U17" s="53"/>
      <c r="V17" s="53"/>
      <c r="W17" s="53"/>
    </row>
    <row r="18" spans="1:23" ht="18" customHeight="1" x14ac:dyDescent="0.2">
      <c r="A18" s="52" t="s">
        <v>37</v>
      </c>
      <c r="B18" s="53" t="s">
        <v>38</v>
      </c>
      <c r="C18" s="54">
        <f t="shared" si="0"/>
        <v>19.833162435413367</v>
      </c>
      <c r="D18" s="53">
        <f t="shared" si="1"/>
        <v>22</v>
      </c>
      <c r="E18" s="61">
        <v>4.3499999999999996</v>
      </c>
      <c r="F18" s="62">
        <v>41.66</v>
      </c>
      <c r="G18" s="63">
        <f t="shared" si="2"/>
        <v>0.1044167066730677</v>
      </c>
      <c r="H18" s="59">
        <f t="shared" si="3"/>
        <v>19.833162435413367</v>
      </c>
      <c r="I18" s="53"/>
      <c r="J18" s="53"/>
      <c r="K18" s="53"/>
      <c r="L18" s="53"/>
      <c r="M18" s="53"/>
      <c r="N18" s="53"/>
      <c r="O18" s="53"/>
      <c r="P18" s="53"/>
      <c r="Q18" s="53"/>
      <c r="R18" s="53"/>
      <c r="S18" s="53"/>
      <c r="T18" s="53"/>
      <c r="U18" s="53"/>
      <c r="V18" s="53"/>
      <c r="W18" s="53"/>
    </row>
    <row r="19" spans="1:23" ht="18" customHeight="1" x14ac:dyDescent="0.2">
      <c r="A19" s="52" t="s">
        <v>39</v>
      </c>
      <c r="B19" s="53" t="s">
        <v>40</v>
      </c>
      <c r="C19" s="54">
        <f t="shared" si="0"/>
        <v>1.9420796291015907</v>
      </c>
      <c r="D19" s="53">
        <f t="shared" si="1"/>
        <v>48</v>
      </c>
      <c r="E19" s="61">
        <v>2.13</v>
      </c>
      <c r="F19" s="62">
        <v>40.6</v>
      </c>
      <c r="G19" s="63">
        <f t="shared" si="2"/>
        <v>5.2463054187192111E-2</v>
      </c>
      <c r="H19" s="59">
        <f t="shared" si="3"/>
        <v>1.9420796291015907</v>
      </c>
      <c r="I19" s="53"/>
      <c r="J19" s="53"/>
      <c r="K19" s="53"/>
      <c r="L19" s="53"/>
      <c r="M19" s="53"/>
      <c r="N19" s="53"/>
      <c r="O19" s="53"/>
      <c r="P19" s="53"/>
      <c r="Q19" s="53"/>
      <c r="R19" s="53"/>
      <c r="S19" s="53"/>
      <c r="T19" s="53"/>
      <c r="U19" s="53"/>
      <c r="V19" s="53"/>
      <c r="W19" s="53"/>
    </row>
    <row r="20" spans="1:23" ht="18" customHeight="1" x14ac:dyDescent="0.2">
      <c r="A20" s="52" t="s">
        <v>41</v>
      </c>
      <c r="B20" s="53" t="s">
        <v>42</v>
      </c>
      <c r="C20" s="54">
        <f t="shared" si="0"/>
        <v>3.0220141922618509</v>
      </c>
      <c r="D20" s="53">
        <f t="shared" si="1"/>
        <v>40</v>
      </c>
      <c r="E20" s="61">
        <v>2.13</v>
      </c>
      <c r="F20" s="62">
        <v>38.31</v>
      </c>
      <c r="G20" s="63">
        <f t="shared" si="2"/>
        <v>5.5599060297572431E-2</v>
      </c>
      <c r="H20" s="59">
        <f t="shared" si="3"/>
        <v>3.0220141922618509</v>
      </c>
      <c r="I20" s="53"/>
      <c r="J20" s="53"/>
      <c r="K20" s="53"/>
      <c r="L20" s="53"/>
      <c r="M20" s="53"/>
      <c r="N20" s="53"/>
      <c r="O20" s="53"/>
      <c r="P20" s="53"/>
      <c r="Q20" s="53"/>
      <c r="R20" s="53"/>
      <c r="S20" s="53"/>
      <c r="T20" s="53"/>
      <c r="U20" s="53"/>
      <c r="V20" s="53"/>
      <c r="W20" s="53"/>
    </row>
    <row r="21" spans="1:23" ht="18" customHeight="1" x14ac:dyDescent="0.2">
      <c r="A21" s="52" t="s">
        <v>43</v>
      </c>
      <c r="B21" s="53" t="s">
        <v>44</v>
      </c>
      <c r="C21" s="54">
        <f t="shared" si="0"/>
        <v>2.328407377831033</v>
      </c>
      <c r="D21" s="53">
        <f t="shared" si="1"/>
        <v>46</v>
      </c>
      <c r="E21" s="61">
        <v>2.13</v>
      </c>
      <c r="F21" s="62">
        <v>39.75</v>
      </c>
      <c r="G21" s="63">
        <f t="shared" si="2"/>
        <v>5.3584905660377359E-2</v>
      </c>
      <c r="H21" s="59">
        <f t="shared" si="3"/>
        <v>2.328407377831033</v>
      </c>
      <c r="I21" s="53"/>
      <c r="J21" s="53"/>
      <c r="K21" s="53"/>
      <c r="L21" s="53"/>
      <c r="M21" s="53"/>
      <c r="N21" s="53"/>
      <c r="O21" s="53"/>
      <c r="P21" s="53"/>
      <c r="Q21" s="53"/>
      <c r="R21" s="53"/>
      <c r="S21" s="53"/>
      <c r="T21" s="53"/>
      <c r="U21" s="53"/>
      <c r="V21" s="53"/>
      <c r="W21" s="53"/>
    </row>
    <row r="22" spans="1:23" ht="18" customHeight="1" x14ac:dyDescent="0.2">
      <c r="A22" s="52" t="s">
        <v>45</v>
      </c>
      <c r="B22" s="53" t="s">
        <v>46</v>
      </c>
      <c r="C22" s="54">
        <f t="shared" si="0"/>
        <v>34.52233656099088</v>
      </c>
      <c r="D22" s="53">
        <f t="shared" si="1"/>
        <v>14</v>
      </c>
      <c r="E22" s="61">
        <v>6.38</v>
      </c>
      <c r="F22" s="62">
        <v>43.38</v>
      </c>
      <c r="G22" s="63">
        <f t="shared" si="2"/>
        <v>0.14707238358690639</v>
      </c>
      <c r="H22" s="59">
        <f t="shared" si="3"/>
        <v>34.52233656099088</v>
      </c>
      <c r="I22" s="53"/>
      <c r="J22" s="53"/>
      <c r="K22" s="53"/>
      <c r="L22" s="53"/>
      <c r="M22" s="53"/>
      <c r="N22" s="53"/>
      <c r="O22" s="53"/>
      <c r="P22" s="53"/>
      <c r="Q22" s="53"/>
      <c r="R22" s="53"/>
      <c r="S22" s="53"/>
      <c r="T22" s="53"/>
      <c r="U22" s="53"/>
      <c r="V22" s="53"/>
      <c r="W22" s="53"/>
    </row>
    <row r="23" spans="1:23" ht="18" customHeight="1" x14ac:dyDescent="0.2">
      <c r="A23" s="52" t="s">
        <v>47</v>
      </c>
      <c r="B23" s="53" t="s">
        <v>48</v>
      </c>
      <c r="C23" s="54">
        <f t="shared" si="0"/>
        <v>10.415902423879588</v>
      </c>
      <c r="D23" s="53">
        <f t="shared" si="1"/>
        <v>28</v>
      </c>
      <c r="E23" s="61">
        <v>3.63</v>
      </c>
      <c r="F23" s="62">
        <v>47.1</v>
      </c>
      <c r="G23" s="63">
        <f t="shared" si="2"/>
        <v>7.7070063694267513E-2</v>
      </c>
      <c r="H23" s="59">
        <f t="shared" si="3"/>
        <v>10.415902423879588</v>
      </c>
      <c r="I23" s="53"/>
      <c r="J23" s="53"/>
      <c r="K23" s="53"/>
      <c r="L23" s="53"/>
      <c r="M23" s="53"/>
      <c r="N23" s="53"/>
      <c r="O23" s="53"/>
      <c r="P23" s="53"/>
      <c r="Q23" s="53"/>
      <c r="R23" s="53"/>
      <c r="S23" s="53"/>
      <c r="T23" s="53"/>
      <c r="U23" s="53"/>
      <c r="V23" s="53"/>
      <c r="W23" s="53"/>
    </row>
    <row r="24" spans="1:23" ht="18" customHeight="1" x14ac:dyDescent="0.2">
      <c r="A24" s="52" t="s">
        <v>49</v>
      </c>
      <c r="B24" s="53" t="s">
        <v>50</v>
      </c>
      <c r="C24" s="54">
        <f t="shared" si="0"/>
        <v>20.907438987037629</v>
      </c>
      <c r="D24" s="53">
        <f t="shared" si="1"/>
        <v>21</v>
      </c>
      <c r="E24" s="61">
        <v>6.15</v>
      </c>
      <c r="F24" s="62">
        <v>57.19</v>
      </c>
      <c r="G24" s="63">
        <f t="shared" si="2"/>
        <v>0.10753628256688233</v>
      </c>
      <c r="H24" s="59">
        <f t="shared" si="3"/>
        <v>20.907438987037629</v>
      </c>
      <c r="I24" s="53"/>
      <c r="J24" s="53"/>
      <c r="K24" s="53"/>
      <c r="L24" s="53"/>
      <c r="M24" s="53"/>
      <c r="N24" s="53"/>
      <c r="O24" s="53"/>
      <c r="P24" s="53"/>
      <c r="Q24" s="53"/>
      <c r="R24" s="53"/>
      <c r="S24" s="53"/>
      <c r="T24" s="53"/>
      <c r="U24" s="53"/>
      <c r="V24" s="53"/>
      <c r="W24" s="53"/>
    </row>
    <row r="25" spans="1:23" ht="18" customHeight="1" x14ac:dyDescent="0.2">
      <c r="A25" s="52" t="s">
        <v>51</v>
      </c>
      <c r="B25" s="53" t="s">
        <v>52</v>
      </c>
      <c r="C25" s="54">
        <f t="shared" si="0"/>
        <v>11.30491586186009</v>
      </c>
      <c r="D25" s="53">
        <f t="shared" si="1"/>
        <v>27</v>
      </c>
      <c r="E25" s="61">
        <v>3.75</v>
      </c>
      <c r="F25" s="62">
        <v>47.08</v>
      </c>
      <c r="G25" s="63">
        <f t="shared" si="2"/>
        <v>7.9651656754460495E-2</v>
      </c>
      <c r="H25" s="59">
        <f t="shared" si="3"/>
        <v>11.30491586186009</v>
      </c>
      <c r="I25" s="53"/>
      <c r="J25" s="53"/>
      <c r="K25" s="53"/>
      <c r="L25" s="53"/>
      <c r="M25" s="53"/>
      <c r="N25" s="53"/>
      <c r="O25" s="53"/>
      <c r="P25" s="53"/>
      <c r="Q25" s="53"/>
      <c r="R25" s="53"/>
      <c r="S25" s="53"/>
      <c r="T25" s="53"/>
      <c r="U25" s="53"/>
      <c r="V25" s="53"/>
      <c r="W25" s="53"/>
    </row>
    <row r="26" spans="1:23" ht="18" customHeight="1" x14ac:dyDescent="0.2">
      <c r="A26" s="52" t="s">
        <v>53</v>
      </c>
      <c r="B26" s="53" t="s">
        <v>54</v>
      </c>
      <c r="C26" s="54">
        <f t="shared" si="0"/>
        <v>64.37575779289584</v>
      </c>
      <c r="D26" s="53">
        <f t="shared" si="1"/>
        <v>6</v>
      </c>
      <c r="E26" s="61">
        <v>10.33</v>
      </c>
      <c r="F26" s="62">
        <v>44.19</v>
      </c>
      <c r="G26" s="63">
        <f t="shared" si="2"/>
        <v>0.23376329486309122</v>
      </c>
      <c r="H26" s="59">
        <f t="shared" si="3"/>
        <v>64.37575779289584</v>
      </c>
      <c r="I26" s="53"/>
      <c r="J26" s="53"/>
      <c r="K26" s="53"/>
      <c r="L26" s="53"/>
      <c r="M26" s="53"/>
      <c r="N26" s="53"/>
      <c r="O26" s="53"/>
      <c r="P26" s="53"/>
      <c r="Q26" s="53"/>
      <c r="R26" s="53"/>
      <c r="S26" s="53"/>
      <c r="T26" s="53"/>
      <c r="U26" s="53"/>
      <c r="V26" s="53"/>
      <c r="W26" s="53"/>
    </row>
    <row r="27" spans="1:23" ht="18" customHeight="1" x14ac:dyDescent="0.2">
      <c r="A27" s="52" t="s">
        <v>55</v>
      </c>
      <c r="B27" s="53" t="s">
        <v>56</v>
      </c>
      <c r="C27" s="54">
        <f t="shared" si="0"/>
        <v>3.9056155139520783</v>
      </c>
      <c r="D27" s="53">
        <f t="shared" si="1"/>
        <v>37</v>
      </c>
      <c r="E27" s="61">
        <v>2.13</v>
      </c>
      <c r="F27" s="62">
        <v>36.619999999999997</v>
      </c>
      <c r="G27" s="63">
        <f t="shared" si="2"/>
        <v>5.8164937192790825E-2</v>
      </c>
      <c r="H27" s="59">
        <f t="shared" si="3"/>
        <v>3.9056155139520783</v>
      </c>
      <c r="I27" s="53"/>
      <c r="J27" s="53"/>
      <c r="K27" s="53"/>
      <c r="L27" s="53"/>
      <c r="M27" s="53"/>
      <c r="N27" s="53"/>
      <c r="O27" s="53"/>
      <c r="P27" s="53"/>
      <c r="Q27" s="53"/>
      <c r="R27" s="53"/>
      <c r="S27" s="53"/>
      <c r="T27" s="53"/>
      <c r="U27" s="53"/>
      <c r="V27" s="53"/>
      <c r="W27" s="53"/>
    </row>
    <row r="28" spans="1:23" ht="18" customHeight="1" x14ac:dyDescent="0.2">
      <c r="A28" s="52" t="s">
        <v>57</v>
      </c>
      <c r="B28" s="53" t="s">
        <v>58</v>
      </c>
      <c r="C28" s="54">
        <f t="shared" si="0"/>
        <v>33.146434936886706</v>
      </c>
      <c r="D28" s="53">
        <f t="shared" si="1"/>
        <v>15</v>
      </c>
      <c r="E28" s="61">
        <v>5.58</v>
      </c>
      <c r="F28" s="62">
        <v>39</v>
      </c>
      <c r="G28" s="63">
        <f t="shared" si="2"/>
        <v>0.14307692307692307</v>
      </c>
      <c r="H28" s="59">
        <f t="shared" si="3"/>
        <v>33.146434936886706</v>
      </c>
      <c r="I28" s="53"/>
      <c r="J28" s="53"/>
      <c r="K28" s="53"/>
      <c r="L28" s="53"/>
      <c r="M28" s="53"/>
      <c r="N28" s="53"/>
      <c r="O28" s="53"/>
      <c r="P28" s="53"/>
      <c r="Q28" s="53"/>
      <c r="R28" s="53"/>
      <c r="S28" s="53"/>
      <c r="T28" s="53"/>
      <c r="U28" s="53"/>
      <c r="V28" s="53"/>
      <c r="W28" s="53"/>
    </row>
    <row r="29" spans="1:23" ht="18" customHeight="1" x14ac:dyDescent="0.2">
      <c r="A29" s="52" t="s">
        <v>59</v>
      </c>
      <c r="B29" s="53" t="s">
        <v>60</v>
      </c>
      <c r="C29" s="54">
        <f t="shared" si="0"/>
        <v>59.759868386351044</v>
      </c>
      <c r="D29" s="53">
        <f t="shared" si="1"/>
        <v>8</v>
      </c>
      <c r="E29" s="61">
        <v>9.1999999999999993</v>
      </c>
      <c r="F29" s="62">
        <v>41.75</v>
      </c>
      <c r="G29" s="63">
        <f t="shared" si="2"/>
        <v>0.22035928143712574</v>
      </c>
      <c r="H29" s="59">
        <f t="shared" si="3"/>
        <v>59.759868386351044</v>
      </c>
      <c r="I29" s="53"/>
      <c r="J29" s="53"/>
      <c r="K29" s="53"/>
      <c r="L29" s="53"/>
      <c r="M29" s="53"/>
      <c r="N29" s="53"/>
      <c r="O29" s="53"/>
      <c r="P29" s="53"/>
      <c r="Q29" s="53"/>
      <c r="R29" s="53"/>
      <c r="S29" s="53"/>
      <c r="T29" s="53"/>
      <c r="U29" s="53"/>
      <c r="V29" s="53"/>
      <c r="W29" s="53"/>
    </row>
    <row r="30" spans="1:23" ht="18" customHeight="1" x14ac:dyDescent="0.2">
      <c r="A30" s="52" t="s">
        <v>61</v>
      </c>
      <c r="B30" s="53" t="s">
        <v>62</v>
      </c>
      <c r="C30" s="54">
        <f t="shared" si="0"/>
        <v>1.7701855968504492</v>
      </c>
      <c r="D30" s="53">
        <f t="shared" si="1"/>
        <v>49</v>
      </c>
      <c r="E30" s="61">
        <v>2.13</v>
      </c>
      <c r="F30" s="62">
        <v>40.99</v>
      </c>
      <c r="G30" s="63">
        <f t="shared" si="2"/>
        <v>5.1963893632593308E-2</v>
      </c>
      <c r="H30" s="59">
        <f t="shared" si="3"/>
        <v>1.7701855968504492</v>
      </c>
      <c r="I30" s="53"/>
      <c r="J30" s="53"/>
      <c r="K30" s="53"/>
      <c r="L30" s="53"/>
      <c r="M30" s="53"/>
      <c r="N30" s="53"/>
      <c r="O30" s="53"/>
      <c r="P30" s="53"/>
      <c r="Q30" s="53"/>
      <c r="R30" s="53"/>
      <c r="S30" s="53"/>
      <c r="T30" s="53"/>
      <c r="U30" s="53"/>
      <c r="V30" s="53"/>
      <c r="W30" s="53"/>
    </row>
    <row r="31" spans="1:23" ht="18" customHeight="1" x14ac:dyDescent="0.2">
      <c r="A31" s="52" t="s">
        <v>63</v>
      </c>
      <c r="B31" s="53" t="s">
        <v>64</v>
      </c>
      <c r="C31" s="54">
        <f t="shared" si="0"/>
        <v>64.238683393743514</v>
      </c>
      <c r="D31" s="53">
        <f t="shared" si="1"/>
        <v>7</v>
      </c>
      <c r="E31" s="61">
        <v>9.75</v>
      </c>
      <c r="F31" s="62">
        <v>41.78</v>
      </c>
      <c r="G31" s="63">
        <f t="shared" si="2"/>
        <v>0.23336524652943991</v>
      </c>
      <c r="H31" s="59">
        <f t="shared" si="3"/>
        <v>64.238683393743514</v>
      </c>
      <c r="I31" s="53"/>
      <c r="J31" s="53"/>
      <c r="K31" s="53"/>
      <c r="L31" s="53"/>
      <c r="M31" s="53"/>
      <c r="N31" s="53"/>
      <c r="O31" s="53"/>
      <c r="P31" s="53"/>
      <c r="Q31" s="53"/>
      <c r="R31" s="53"/>
      <c r="S31" s="53"/>
      <c r="T31" s="53"/>
      <c r="U31" s="53"/>
      <c r="V31" s="53"/>
      <c r="W31" s="53"/>
    </row>
    <row r="32" spans="1:23" ht="18" customHeight="1" x14ac:dyDescent="0.2">
      <c r="A32" s="52" t="s">
        <v>65</v>
      </c>
      <c r="B32" s="53" t="s">
        <v>66</v>
      </c>
      <c r="C32" s="54">
        <f t="shared" si="0"/>
        <v>10.259450820152821</v>
      </c>
      <c r="D32" s="53">
        <f t="shared" si="1"/>
        <v>29</v>
      </c>
      <c r="E32" s="61">
        <v>3.26</v>
      </c>
      <c r="F32" s="62">
        <v>42.55</v>
      </c>
      <c r="G32" s="63">
        <f t="shared" si="2"/>
        <v>7.6615746180963576E-2</v>
      </c>
      <c r="H32" s="59">
        <f t="shared" si="3"/>
        <v>10.259450820152821</v>
      </c>
      <c r="I32" s="53"/>
      <c r="J32" s="53"/>
      <c r="K32" s="53"/>
      <c r="L32" s="53"/>
      <c r="M32" s="53"/>
      <c r="N32" s="53"/>
      <c r="O32" s="53"/>
      <c r="P32" s="53"/>
      <c r="Q32" s="53"/>
      <c r="R32" s="53"/>
      <c r="S32" s="53"/>
      <c r="T32" s="53"/>
      <c r="U32" s="53"/>
      <c r="V32" s="53"/>
      <c r="W32" s="53"/>
    </row>
    <row r="33" spans="1:23" ht="18" customHeight="1" x14ac:dyDescent="0.2">
      <c r="A33" s="52" t="s">
        <v>67</v>
      </c>
      <c r="B33" s="53" t="s">
        <v>68</v>
      </c>
      <c r="C33" s="54">
        <f t="shared" si="0"/>
        <v>17.151121333288529</v>
      </c>
      <c r="D33" s="53">
        <f t="shared" si="1"/>
        <v>23</v>
      </c>
      <c r="E33" s="61">
        <v>5.13</v>
      </c>
      <c r="F33" s="62">
        <v>53.09</v>
      </c>
      <c r="G33" s="63">
        <f t="shared" si="2"/>
        <v>9.6628366924091158E-2</v>
      </c>
      <c r="H33" s="59">
        <f t="shared" si="3"/>
        <v>17.151121333288529</v>
      </c>
      <c r="I33" s="53"/>
      <c r="J33" s="53"/>
      <c r="K33" s="53"/>
      <c r="L33" s="53"/>
      <c r="M33" s="53"/>
      <c r="N33" s="53"/>
      <c r="O33" s="53"/>
      <c r="P33" s="53"/>
      <c r="Q33" s="53"/>
      <c r="R33" s="53"/>
      <c r="S33" s="53"/>
      <c r="T33" s="53"/>
      <c r="U33" s="53"/>
      <c r="V33" s="53"/>
      <c r="W33" s="53"/>
    </row>
    <row r="34" spans="1:23" ht="18" customHeight="1" x14ac:dyDescent="0.2">
      <c r="A34" s="52" t="s">
        <v>69</v>
      </c>
      <c r="B34" s="53" t="s">
        <v>70</v>
      </c>
      <c r="C34" s="54">
        <f t="shared" si="0"/>
        <v>8.5676480389274303</v>
      </c>
      <c r="D34" s="53">
        <f t="shared" si="1"/>
        <v>31</v>
      </c>
      <c r="E34" s="61">
        <v>2.8</v>
      </c>
      <c r="F34" s="62">
        <v>39.049999999999997</v>
      </c>
      <c r="G34" s="63">
        <f t="shared" si="2"/>
        <v>7.1702944942381566E-2</v>
      </c>
      <c r="H34" s="59">
        <f t="shared" si="3"/>
        <v>8.5676480389274303</v>
      </c>
      <c r="I34" s="53"/>
      <c r="J34" s="53"/>
      <c r="K34" s="53"/>
      <c r="L34" s="53"/>
      <c r="M34" s="53"/>
      <c r="N34" s="53"/>
      <c r="O34" s="53"/>
      <c r="P34" s="53"/>
      <c r="Q34" s="53"/>
      <c r="R34" s="53"/>
      <c r="S34" s="53"/>
      <c r="T34" s="53"/>
      <c r="U34" s="53"/>
      <c r="V34" s="53"/>
      <c r="W34" s="53"/>
    </row>
    <row r="35" spans="1:23" ht="18" customHeight="1" x14ac:dyDescent="0.2">
      <c r="A35" s="52" t="s">
        <v>71</v>
      </c>
      <c r="B35" s="53" t="s">
        <v>72</v>
      </c>
      <c r="C35" s="54">
        <f t="shared" si="0"/>
        <v>54.187008021682132</v>
      </c>
      <c r="D35" s="53">
        <f t="shared" si="1"/>
        <v>9</v>
      </c>
      <c r="E35" s="61">
        <v>8.8000000000000007</v>
      </c>
      <c r="F35" s="64">
        <v>43.1</v>
      </c>
      <c r="G35" s="63">
        <f t="shared" si="2"/>
        <v>0.20417633410672856</v>
      </c>
      <c r="H35" s="59">
        <f t="shared" si="3"/>
        <v>54.187008021682132</v>
      </c>
      <c r="I35" s="53"/>
      <c r="J35" s="53"/>
      <c r="K35" s="53"/>
      <c r="L35" s="53"/>
      <c r="M35" s="53"/>
      <c r="N35" s="53"/>
      <c r="O35" s="53"/>
      <c r="P35" s="53"/>
      <c r="Q35" s="53"/>
      <c r="R35" s="53"/>
      <c r="S35" s="53"/>
      <c r="T35" s="53"/>
      <c r="U35" s="53"/>
      <c r="V35" s="53"/>
      <c r="W35" s="53"/>
    </row>
    <row r="36" spans="1:23" ht="18" customHeight="1" x14ac:dyDescent="0.2">
      <c r="A36" s="52" t="s">
        <v>73</v>
      </c>
      <c r="B36" s="53" t="s">
        <v>74</v>
      </c>
      <c r="C36" s="54">
        <f t="shared" si="0"/>
        <v>1.3232460158124799</v>
      </c>
      <c r="D36" s="53">
        <f t="shared" si="1"/>
        <v>51</v>
      </c>
      <c r="E36" s="61">
        <v>2.13</v>
      </c>
      <c r="F36" s="62">
        <v>42.04</v>
      </c>
      <c r="G36" s="63">
        <f t="shared" si="2"/>
        <v>5.066603235014272E-2</v>
      </c>
      <c r="H36" s="59">
        <f t="shared" si="3"/>
        <v>1.3232460158124799</v>
      </c>
      <c r="I36" s="53"/>
      <c r="J36" s="53"/>
      <c r="K36" s="53"/>
      <c r="L36" s="53"/>
      <c r="M36" s="53"/>
      <c r="N36" s="53"/>
      <c r="O36" s="53"/>
      <c r="P36" s="53"/>
      <c r="Q36" s="53"/>
      <c r="R36" s="53"/>
      <c r="S36" s="53"/>
      <c r="T36" s="53"/>
      <c r="U36" s="53"/>
      <c r="V36" s="53"/>
      <c r="W36" s="53"/>
    </row>
    <row r="37" spans="1:23" ht="18" customHeight="1" x14ac:dyDescent="0.2">
      <c r="A37" s="52" t="s">
        <v>75</v>
      </c>
      <c r="B37" s="53" t="s">
        <v>76</v>
      </c>
      <c r="C37" s="54">
        <f t="shared" si="0"/>
        <v>27.021227500914549</v>
      </c>
      <c r="D37" s="53">
        <f t="shared" si="1"/>
        <v>19</v>
      </c>
      <c r="E37" s="61">
        <v>4.8600000000000003</v>
      </c>
      <c r="F37" s="62">
        <v>38.79</v>
      </c>
      <c r="G37" s="63">
        <f t="shared" si="2"/>
        <v>0.12529002320185617</v>
      </c>
      <c r="H37" s="59">
        <f t="shared" si="3"/>
        <v>27.021227500914549</v>
      </c>
      <c r="I37" s="53"/>
      <c r="J37" s="53"/>
      <c r="K37" s="53"/>
      <c r="L37" s="53"/>
      <c r="M37" s="53"/>
      <c r="N37" s="53"/>
      <c r="O37" s="53"/>
      <c r="P37" s="53"/>
      <c r="Q37" s="53"/>
      <c r="R37" s="53"/>
      <c r="S37" s="53"/>
      <c r="T37" s="53"/>
      <c r="U37" s="53"/>
      <c r="V37" s="53"/>
      <c r="W37" s="53"/>
    </row>
    <row r="38" spans="1:23" ht="18" customHeight="1" x14ac:dyDescent="0.2">
      <c r="A38" s="52" t="s">
        <v>77</v>
      </c>
      <c r="B38" s="53" t="s">
        <v>78</v>
      </c>
      <c r="C38" s="54">
        <f t="shared" si="0"/>
        <v>23.316534525664974</v>
      </c>
      <c r="D38" s="53">
        <f t="shared" si="1"/>
        <v>20</v>
      </c>
      <c r="E38" s="61">
        <v>4.6500000000000004</v>
      </c>
      <c r="F38" s="62">
        <v>40.6</v>
      </c>
      <c r="G38" s="63">
        <f t="shared" si="2"/>
        <v>0.1145320197044335</v>
      </c>
      <c r="H38" s="59">
        <f t="shared" si="3"/>
        <v>23.316534525664974</v>
      </c>
      <c r="I38" s="53"/>
      <c r="J38" s="53"/>
      <c r="K38" s="53"/>
      <c r="L38" s="53"/>
      <c r="M38" s="53"/>
      <c r="N38" s="53"/>
      <c r="O38" s="53"/>
      <c r="P38" s="53"/>
      <c r="Q38" s="53"/>
      <c r="R38" s="53"/>
      <c r="S38" s="53"/>
      <c r="T38" s="53"/>
      <c r="U38" s="53"/>
      <c r="V38" s="53"/>
      <c r="W38" s="53"/>
    </row>
    <row r="39" spans="1:23" ht="18" customHeight="1" x14ac:dyDescent="0.2">
      <c r="A39" s="52" t="s">
        <v>79</v>
      </c>
      <c r="B39" s="53" t="s">
        <v>80</v>
      </c>
      <c r="C39" s="54">
        <f t="shared" si="0"/>
        <v>2.8929482366554762</v>
      </c>
      <c r="D39" s="53">
        <f t="shared" si="1"/>
        <v>41</v>
      </c>
      <c r="E39" s="61">
        <v>2.13</v>
      </c>
      <c r="F39" s="62">
        <v>38.57</v>
      </c>
      <c r="G39" s="63">
        <f t="shared" si="2"/>
        <v>5.5224267565465383E-2</v>
      </c>
      <c r="H39" s="59">
        <f t="shared" si="3"/>
        <v>2.8929482366554762</v>
      </c>
      <c r="I39" s="53"/>
      <c r="J39" s="53"/>
      <c r="K39" s="53"/>
      <c r="L39" s="53"/>
      <c r="M39" s="53"/>
      <c r="N39" s="53"/>
      <c r="O39" s="53"/>
      <c r="P39" s="53"/>
      <c r="Q39" s="53"/>
      <c r="R39" s="53"/>
      <c r="S39" s="53"/>
      <c r="T39" s="53"/>
      <c r="U39" s="53"/>
      <c r="V39" s="53"/>
      <c r="W39" s="53"/>
    </row>
    <row r="40" spans="1:23" ht="18" customHeight="1" x14ac:dyDescent="0.2">
      <c r="A40" s="52" t="s">
        <v>81</v>
      </c>
      <c r="B40" s="53" t="s">
        <v>82</v>
      </c>
      <c r="C40" s="54">
        <f t="shared" si="0"/>
        <v>87.162488771703906</v>
      </c>
      <c r="D40" s="53">
        <f t="shared" si="1"/>
        <v>2</v>
      </c>
      <c r="E40" s="61">
        <v>13.5</v>
      </c>
      <c r="F40" s="62">
        <v>45.01</v>
      </c>
      <c r="G40" s="63">
        <f t="shared" si="2"/>
        <v>0.29993334814485673</v>
      </c>
      <c r="H40" s="59">
        <f t="shared" si="3"/>
        <v>87.162488771703906</v>
      </c>
      <c r="I40" s="53"/>
      <c r="J40" s="53"/>
      <c r="K40" s="53"/>
      <c r="L40" s="53"/>
      <c r="M40" s="53"/>
      <c r="N40" s="53"/>
      <c r="O40" s="53"/>
      <c r="P40" s="53"/>
      <c r="Q40" s="53"/>
      <c r="R40" s="53"/>
      <c r="S40" s="53"/>
      <c r="T40" s="53"/>
      <c r="U40" s="53"/>
      <c r="V40" s="53"/>
      <c r="W40" s="53"/>
    </row>
    <row r="41" spans="1:23" ht="18" customHeight="1" x14ac:dyDescent="0.2">
      <c r="A41" s="52" t="s">
        <v>83</v>
      </c>
      <c r="B41" s="53" t="s">
        <v>84</v>
      </c>
      <c r="C41" s="54">
        <f t="shared" si="0"/>
        <v>7.8322229958934813</v>
      </c>
      <c r="D41" s="53">
        <f t="shared" si="1"/>
        <v>33</v>
      </c>
      <c r="E41" s="61">
        <v>2.83</v>
      </c>
      <c r="F41" s="62">
        <v>40.68</v>
      </c>
      <c r="G41" s="63">
        <f t="shared" si="2"/>
        <v>6.9567354965585054E-2</v>
      </c>
      <c r="H41" s="59">
        <f t="shared" si="3"/>
        <v>7.8322229958934813</v>
      </c>
      <c r="I41" s="53"/>
      <c r="J41" s="53"/>
      <c r="K41" s="53"/>
      <c r="L41" s="53"/>
      <c r="M41" s="53"/>
      <c r="N41" s="53"/>
      <c r="O41" s="53"/>
      <c r="P41" s="53"/>
      <c r="Q41" s="53"/>
      <c r="R41" s="53"/>
      <c r="S41" s="53"/>
      <c r="T41" s="53"/>
      <c r="U41" s="53"/>
      <c r="V41" s="53"/>
      <c r="W41" s="53"/>
    </row>
    <row r="42" spans="1:23" ht="18" customHeight="1" x14ac:dyDescent="0.2">
      <c r="A42" s="52" t="s">
        <v>85</v>
      </c>
      <c r="B42" s="53" t="s">
        <v>86</v>
      </c>
      <c r="C42" s="54">
        <f t="shared" si="0"/>
        <v>9.1425428050771522</v>
      </c>
      <c r="D42" s="53">
        <f t="shared" si="1"/>
        <v>30</v>
      </c>
      <c r="E42" s="61">
        <v>2.13</v>
      </c>
      <c r="F42" s="62">
        <v>29.03</v>
      </c>
      <c r="G42" s="63">
        <f t="shared" si="2"/>
        <v>7.3372373406820526E-2</v>
      </c>
      <c r="H42" s="59">
        <f t="shared" si="3"/>
        <v>9.1425428050771522</v>
      </c>
      <c r="I42" s="53"/>
      <c r="J42" s="53"/>
      <c r="K42" s="53"/>
      <c r="L42" s="53"/>
      <c r="M42" s="53"/>
      <c r="N42" s="53"/>
      <c r="O42" s="53"/>
      <c r="P42" s="53"/>
      <c r="Q42" s="53"/>
      <c r="R42" s="53"/>
      <c r="S42" s="53"/>
      <c r="T42" s="53"/>
      <c r="U42" s="53"/>
      <c r="V42" s="53"/>
      <c r="W42" s="53"/>
    </row>
    <row r="43" spans="1:23" ht="18" customHeight="1" x14ac:dyDescent="0.2">
      <c r="A43" s="52" t="s">
        <v>87</v>
      </c>
      <c r="B43" s="53" t="s">
        <v>88</v>
      </c>
      <c r="C43" s="54">
        <f t="shared" si="0"/>
        <v>14.848630123873418</v>
      </c>
      <c r="D43" s="53">
        <f t="shared" si="1"/>
        <v>25</v>
      </c>
      <c r="E43" s="61">
        <v>3.89</v>
      </c>
      <c r="F43" s="62">
        <v>43.25</v>
      </c>
      <c r="G43" s="63">
        <f t="shared" si="2"/>
        <v>8.9942196531791904E-2</v>
      </c>
      <c r="H43" s="59">
        <f t="shared" si="3"/>
        <v>14.848630123873418</v>
      </c>
      <c r="I43" s="53"/>
      <c r="J43" s="53"/>
      <c r="K43" s="53"/>
      <c r="L43" s="53"/>
      <c r="M43" s="53"/>
      <c r="N43" s="53"/>
      <c r="O43" s="53"/>
      <c r="P43" s="53"/>
      <c r="Q43" s="53"/>
      <c r="R43" s="53"/>
      <c r="S43" s="53"/>
      <c r="T43" s="53"/>
      <c r="U43" s="53"/>
      <c r="V43" s="53"/>
      <c r="W43" s="53"/>
    </row>
    <row r="44" spans="1:23" ht="18" customHeight="1" x14ac:dyDescent="0.2">
      <c r="A44" s="52" t="s">
        <v>89</v>
      </c>
      <c r="B44" s="53" t="s">
        <v>90</v>
      </c>
      <c r="C44" s="54">
        <f t="shared" si="0"/>
        <v>2.8143843444744192</v>
      </c>
      <c r="D44" s="53">
        <f t="shared" si="1"/>
        <v>42</v>
      </c>
      <c r="E44" s="61">
        <v>2.13</v>
      </c>
      <c r="F44" s="62">
        <v>38.729999999999997</v>
      </c>
      <c r="G44" s="63">
        <f t="shared" si="2"/>
        <v>5.4996127033307515E-2</v>
      </c>
      <c r="H44" s="59">
        <f t="shared" si="3"/>
        <v>2.8143843444744192</v>
      </c>
      <c r="I44" s="53"/>
      <c r="J44" s="53"/>
      <c r="K44" s="53"/>
      <c r="L44" s="53"/>
      <c r="M44" s="53"/>
      <c r="N44" s="53"/>
      <c r="O44" s="53"/>
      <c r="P44" s="53"/>
      <c r="Q44" s="53"/>
      <c r="R44" s="53"/>
      <c r="S44" s="53"/>
      <c r="T44" s="53"/>
      <c r="U44" s="53"/>
      <c r="V44" s="53"/>
      <c r="W44" s="53"/>
    </row>
    <row r="45" spans="1:23" ht="18" customHeight="1" x14ac:dyDescent="0.2">
      <c r="A45" s="52" t="s">
        <v>91</v>
      </c>
      <c r="B45" s="53" t="s">
        <v>92</v>
      </c>
      <c r="C45" s="54">
        <f t="shared" si="0"/>
        <v>30.405232072687472</v>
      </c>
      <c r="D45" s="53">
        <f t="shared" si="1"/>
        <v>18</v>
      </c>
      <c r="E45" s="61">
        <v>4.9749999999999996</v>
      </c>
      <c r="F45" s="62">
        <v>36.82</v>
      </c>
      <c r="G45" s="63">
        <f t="shared" si="2"/>
        <v>0.13511678435632807</v>
      </c>
      <c r="H45" s="59">
        <f t="shared" si="3"/>
        <v>30.405232072687472</v>
      </c>
      <c r="I45" s="53"/>
      <c r="J45" s="53"/>
      <c r="K45" s="53"/>
      <c r="L45" s="53"/>
      <c r="M45" s="53"/>
      <c r="N45" s="53"/>
      <c r="O45" s="53"/>
      <c r="P45" s="53"/>
      <c r="Q45" s="53"/>
      <c r="R45" s="53"/>
      <c r="S45" s="53"/>
      <c r="T45" s="53"/>
      <c r="U45" s="53"/>
      <c r="V45" s="53"/>
      <c r="W45" s="53"/>
    </row>
    <row r="46" spans="1:23" ht="18" customHeight="1" x14ac:dyDescent="0.2">
      <c r="A46" s="52" t="s">
        <v>93</v>
      </c>
      <c r="B46" s="53" t="s">
        <v>94</v>
      </c>
      <c r="C46" s="54">
        <f t="shared" si="0"/>
        <v>4.7730132327876573</v>
      </c>
      <c r="D46" s="53">
        <f t="shared" si="1"/>
        <v>35</v>
      </c>
      <c r="E46" s="61">
        <v>2.13</v>
      </c>
      <c r="F46" s="62">
        <v>35.1</v>
      </c>
      <c r="G46" s="63">
        <f t="shared" si="2"/>
        <v>6.0683760683760676E-2</v>
      </c>
      <c r="H46" s="59">
        <f t="shared" si="3"/>
        <v>4.7730132327876573</v>
      </c>
      <c r="I46" s="53"/>
      <c r="J46" s="53"/>
      <c r="K46" s="53"/>
      <c r="L46" s="53"/>
      <c r="M46" s="53"/>
      <c r="N46" s="53"/>
      <c r="O46" s="53"/>
      <c r="P46" s="53"/>
      <c r="Q46" s="53"/>
      <c r="R46" s="53"/>
      <c r="S46" s="53"/>
      <c r="T46" s="53"/>
      <c r="U46" s="53"/>
      <c r="V46" s="53"/>
      <c r="W46" s="53"/>
    </row>
    <row r="47" spans="1:23" ht="18" customHeight="1" x14ac:dyDescent="0.2">
      <c r="A47" s="52" t="s">
        <v>95</v>
      </c>
      <c r="B47" s="53" t="s">
        <v>96</v>
      </c>
      <c r="C47" s="54">
        <f t="shared" si="0"/>
        <v>2.6977481119331004</v>
      </c>
      <c r="D47" s="53">
        <f t="shared" si="1"/>
        <v>43</v>
      </c>
      <c r="E47" s="61">
        <v>2.13</v>
      </c>
      <c r="F47" s="62">
        <v>38.97</v>
      </c>
      <c r="G47" s="63">
        <f t="shared" si="2"/>
        <v>5.4657428791377985E-2</v>
      </c>
      <c r="H47" s="59">
        <f t="shared" si="3"/>
        <v>2.6977481119331004</v>
      </c>
      <c r="I47" s="53"/>
      <c r="J47" s="53"/>
      <c r="K47" s="53"/>
      <c r="L47" s="53"/>
      <c r="M47" s="53"/>
      <c r="N47" s="53"/>
      <c r="O47" s="53"/>
      <c r="P47" s="53"/>
      <c r="Q47" s="53"/>
      <c r="R47" s="53"/>
      <c r="S47" s="53"/>
      <c r="T47" s="53"/>
      <c r="U47" s="53"/>
      <c r="V47" s="53"/>
      <c r="W47" s="53"/>
    </row>
    <row r="48" spans="1:23" ht="18" customHeight="1" x14ac:dyDescent="0.2">
      <c r="A48" s="52" t="s">
        <v>97</v>
      </c>
      <c r="B48" s="53" t="s">
        <v>98</v>
      </c>
      <c r="C48" s="54">
        <f t="shared" si="0"/>
        <v>2.0946531811333382</v>
      </c>
      <c r="D48" s="53">
        <f t="shared" si="1"/>
        <v>47</v>
      </c>
      <c r="E48" s="61">
        <v>2.13</v>
      </c>
      <c r="F48" s="62">
        <v>40.26</v>
      </c>
      <c r="G48" s="63">
        <f t="shared" si="2"/>
        <v>5.290611028315946E-2</v>
      </c>
      <c r="H48" s="59">
        <f t="shared" si="3"/>
        <v>2.0946531811333382</v>
      </c>
      <c r="I48" s="53"/>
      <c r="J48" s="53"/>
      <c r="K48" s="53"/>
      <c r="L48" s="53"/>
      <c r="M48" s="53"/>
      <c r="N48" s="53"/>
      <c r="O48" s="53"/>
      <c r="P48" s="53"/>
      <c r="Q48" s="53"/>
      <c r="R48" s="53"/>
      <c r="S48" s="53"/>
      <c r="T48" s="53"/>
      <c r="U48" s="53"/>
      <c r="V48" s="53"/>
      <c r="W48" s="53"/>
    </row>
    <row r="49" spans="1:23" ht="18" customHeight="1" x14ac:dyDescent="0.2">
      <c r="A49" s="52" t="s">
        <v>99</v>
      </c>
      <c r="B49" s="53" t="s">
        <v>100</v>
      </c>
      <c r="C49" s="54">
        <f t="shared" si="0"/>
        <v>31.816605738551054</v>
      </c>
      <c r="D49" s="53">
        <f t="shared" si="1"/>
        <v>16</v>
      </c>
      <c r="E49" s="61">
        <v>6.28</v>
      </c>
      <c r="F49" s="62">
        <v>45.11</v>
      </c>
      <c r="G49" s="63">
        <f t="shared" si="2"/>
        <v>0.13921525160718246</v>
      </c>
      <c r="H49" s="59">
        <f t="shared" si="3"/>
        <v>31.816605738551054</v>
      </c>
      <c r="I49" s="53"/>
      <c r="J49" s="53"/>
      <c r="K49" s="53"/>
      <c r="L49" s="53"/>
      <c r="M49" s="53"/>
      <c r="N49" s="53"/>
      <c r="O49" s="53"/>
      <c r="P49" s="53"/>
      <c r="Q49" s="53"/>
      <c r="R49" s="53"/>
      <c r="S49" s="53"/>
      <c r="T49" s="53"/>
      <c r="U49" s="53"/>
      <c r="V49" s="53"/>
      <c r="W49" s="53"/>
    </row>
    <row r="50" spans="1:23" ht="18" customHeight="1" x14ac:dyDescent="0.2">
      <c r="A50" s="52" t="s">
        <v>101</v>
      </c>
      <c r="B50" s="53" t="s">
        <v>102</v>
      </c>
      <c r="C50" s="54">
        <f t="shared" si="0"/>
        <v>0</v>
      </c>
      <c r="D50" s="53">
        <f t="shared" si="1"/>
        <v>52</v>
      </c>
      <c r="E50" s="61">
        <v>2.13</v>
      </c>
      <c r="F50" s="62">
        <v>45.49</v>
      </c>
      <c r="G50" s="63">
        <f t="shared" si="2"/>
        <v>4.6823477687403824E-2</v>
      </c>
      <c r="H50" s="59">
        <f t="shared" si="3"/>
        <v>0</v>
      </c>
      <c r="I50" s="53"/>
      <c r="J50" s="53"/>
      <c r="K50" s="53"/>
      <c r="L50" s="53"/>
      <c r="M50" s="53"/>
      <c r="N50" s="53"/>
      <c r="O50" s="53"/>
      <c r="P50" s="53"/>
      <c r="Q50" s="53"/>
      <c r="R50" s="53"/>
      <c r="S50" s="53"/>
      <c r="T50" s="53"/>
      <c r="U50" s="53"/>
      <c r="V50" s="53"/>
      <c r="W50" s="53"/>
    </row>
    <row r="51" spans="1:23" ht="18" customHeight="1" x14ac:dyDescent="0.2">
      <c r="A51" s="52" t="s">
        <v>103</v>
      </c>
      <c r="B51" s="53" t="s">
        <v>104</v>
      </c>
      <c r="C51" s="54">
        <f t="shared" si="0"/>
        <v>100</v>
      </c>
      <c r="D51" s="53">
        <f t="shared" si="1"/>
        <v>1</v>
      </c>
      <c r="E51" s="61">
        <v>14.49</v>
      </c>
      <c r="F51" s="62">
        <v>42.97</v>
      </c>
      <c r="G51" s="63">
        <f t="shared" si="2"/>
        <v>0.33721200837793813</v>
      </c>
      <c r="H51" s="59">
        <f t="shared" si="3"/>
        <v>100</v>
      </c>
      <c r="I51" s="53"/>
      <c r="J51" s="53"/>
      <c r="K51" s="53"/>
      <c r="L51" s="53"/>
      <c r="M51" s="53"/>
      <c r="N51" s="53"/>
      <c r="O51" s="53"/>
      <c r="P51" s="53"/>
      <c r="Q51" s="53"/>
      <c r="R51" s="53"/>
      <c r="S51" s="53"/>
      <c r="T51" s="53"/>
      <c r="U51" s="53"/>
      <c r="V51" s="53"/>
      <c r="W51" s="53"/>
    </row>
    <row r="52" spans="1:23" ht="18" customHeight="1" x14ac:dyDescent="0.2">
      <c r="A52" s="52" t="s">
        <v>105</v>
      </c>
      <c r="B52" s="53" t="s">
        <v>106</v>
      </c>
      <c r="C52" s="54">
        <f t="shared" si="0"/>
        <v>6.6020116165165685</v>
      </c>
      <c r="D52" s="53">
        <f t="shared" si="1"/>
        <v>34</v>
      </c>
      <c r="E52" s="61">
        <v>2.62</v>
      </c>
      <c r="F52" s="62">
        <v>39.700000000000003</v>
      </c>
      <c r="G52" s="63">
        <f t="shared" si="2"/>
        <v>6.5994962216624681E-2</v>
      </c>
      <c r="H52" s="59">
        <f t="shared" si="3"/>
        <v>6.6020116165165685</v>
      </c>
      <c r="I52" s="53"/>
      <c r="J52" s="53"/>
      <c r="K52" s="53"/>
      <c r="L52" s="53"/>
      <c r="M52" s="53"/>
      <c r="N52" s="53"/>
      <c r="O52" s="53"/>
      <c r="P52" s="53"/>
      <c r="Q52" s="53"/>
      <c r="R52" s="53"/>
      <c r="S52" s="53"/>
      <c r="T52" s="53"/>
      <c r="U52" s="53"/>
      <c r="V52" s="53"/>
      <c r="W52" s="53"/>
    </row>
    <row r="53" spans="1:23" ht="18" customHeight="1" x14ac:dyDescent="0.2">
      <c r="A53" s="52" t="s">
        <v>107</v>
      </c>
      <c r="B53" s="53" t="s">
        <v>108</v>
      </c>
      <c r="C53" s="54">
        <f t="shared" si="0"/>
        <v>2.6709213051294323</v>
      </c>
      <c r="D53" s="53">
        <f t="shared" si="1"/>
        <v>44</v>
      </c>
      <c r="E53" s="61">
        <v>2.33</v>
      </c>
      <c r="F53" s="62">
        <v>42.69</v>
      </c>
      <c r="G53" s="63">
        <f t="shared" si="2"/>
        <v>5.4579526821269625E-2</v>
      </c>
      <c r="H53" s="59">
        <f t="shared" si="3"/>
        <v>2.6709213051294323</v>
      </c>
      <c r="I53" s="53"/>
      <c r="J53" s="53"/>
      <c r="K53" s="53"/>
      <c r="L53" s="53"/>
      <c r="M53" s="53"/>
      <c r="N53" s="53"/>
      <c r="O53" s="53"/>
      <c r="P53" s="53"/>
      <c r="Q53" s="53"/>
      <c r="R53" s="53"/>
      <c r="S53" s="53"/>
      <c r="T53" s="53"/>
      <c r="U53" s="53"/>
      <c r="V53" s="53"/>
      <c r="W53" s="53"/>
    </row>
    <row r="54" spans="1:23" ht="18" customHeight="1" x14ac:dyDescent="0.2">
      <c r="A54" s="65" t="s">
        <v>109</v>
      </c>
      <c r="B54" s="20" t="s">
        <v>110</v>
      </c>
      <c r="C54" s="66">
        <f t="shared" si="0"/>
        <v>3.2752069733605556</v>
      </c>
      <c r="D54" s="67">
        <f t="shared" si="1"/>
        <v>39</v>
      </c>
      <c r="E54" s="68">
        <v>2.13</v>
      </c>
      <c r="F54" s="69">
        <v>37.81</v>
      </c>
      <c r="G54" s="70">
        <f t="shared" si="2"/>
        <v>5.6334303094419461E-2</v>
      </c>
      <c r="H54" s="71">
        <f t="shared" si="3"/>
        <v>3.2752069733605556</v>
      </c>
      <c r="I54" s="53"/>
      <c r="J54" s="53"/>
      <c r="K54" s="53"/>
      <c r="L54" s="53"/>
      <c r="M54" s="53"/>
      <c r="N54" s="53"/>
      <c r="O54" s="53"/>
      <c r="P54" s="53"/>
      <c r="Q54" s="53"/>
      <c r="R54" s="53"/>
      <c r="S54" s="53"/>
      <c r="T54" s="53"/>
      <c r="U54" s="53"/>
      <c r="V54" s="53"/>
      <c r="W54" s="53"/>
    </row>
    <row r="55" spans="1:23" ht="12.75" customHeight="1" x14ac:dyDescent="0.2">
      <c r="A55" s="72"/>
      <c r="B55" s="73"/>
      <c r="C55" s="73"/>
      <c r="D55" s="74"/>
      <c r="E55" s="75" t="s">
        <v>121</v>
      </c>
      <c r="F55" s="76"/>
      <c r="G55" s="76"/>
      <c r="H55" s="77"/>
      <c r="I55" s="53"/>
      <c r="J55" s="53"/>
      <c r="K55" s="53"/>
      <c r="L55" s="53"/>
      <c r="M55" s="53"/>
      <c r="N55" s="53"/>
      <c r="O55" s="53"/>
      <c r="P55" s="53"/>
      <c r="Q55" s="53"/>
      <c r="R55" s="53"/>
      <c r="S55" s="53"/>
      <c r="T55" s="53"/>
      <c r="U55" s="53"/>
      <c r="V55" s="53"/>
      <c r="W55" s="53"/>
    </row>
    <row r="56" spans="1:23" ht="30" customHeight="1" x14ac:dyDescent="0.2">
      <c r="A56" s="78" t="s">
        <v>122</v>
      </c>
      <c r="B56" s="79" t="s">
        <v>112</v>
      </c>
      <c r="C56" s="80">
        <f>MAX(C3:C54)</f>
        <v>100</v>
      </c>
      <c r="D56" s="81" t="s">
        <v>112</v>
      </c>
      <c r="E56" s="82">
        <f t="shared" ref="E56:F56" si="4">MAX(E3:E54)</f>
        <v>14.49</v>
      </c>
      <c r="F56" s="82">
        <f t="shared" si="4"/>
        <v>57.19</v>
      </c>
      <c r="G56" s="83">
        <f>MAX(G3:G54)</f>
        <v>0.33721200837793813</v>
      </c>
      <c r="H56" s="84">
        <f>MAX(H3:H54)</f>
        <v>100</v>
      </c>
      <c r="I56" s="53"/>
      <c r="J56" s="53"/>
      <c r="K56" s="53"/>
      <c r="L56" s="53"/>
      <c r="M56" s="53"/>
      <c r="N56" s="53"/>
      <c r="O56" s="53"/>
      <c r="P56" s="53"/>
      <c r="Q56" s="53"/>
      <c r="R56" s="53"/>
      <c r="S56" s="53"/>
      <c r="T56" s="53"/>
      <c r="U56" s="53"/>
      <c r="V56" s="53"/>
      <c r="W56" s="53"/>
    </row>
    <row r="57" spans="1:23" ht="31.5" customHeight="1" x14ac:dyDescent="0.2">
      <c r="A57" s="85" t="s">
        <v>123</v>
      </c>
      <c r="B57" s="86" t="s">
        <v>112</v>
      </c>
      <c r="C57" s="87">
        <f>MIN(C3:C54)</f>
        <v>0</v>
      </c>
      <c r="D57" s="88" t="s">
        <v>112</v>
      </c>
      <c r="E57" s="89">
        <f t="shared" ref="E57:F57" si="5">MIN(E3:E54)</f>
        <v>2.13</v>
      </c>
      <c r="F57" s="89">
        <f t="shared" si="5"/>
        <v>29.03</v>
      </c>
      <c r="G57" s="90">
        <f>MIN(G3:G54)</f>
        <v>4.6823477687403824E-2</v>
      </c>
      <c r="H57" s="91">
        <f>MIN(H3:H54)</f>
        <v>0</v>
      </c>
      <c r="I57" s="53"/>
      <c r="J57" s="53"/>
      <c r="K57" s="53"/>
      <c r="L57" s="53"/>
      <c r="M57" s="53"/>
      <c r="N57" s="53"/>
      <c r="O57" s="53"/>
      <c r="P57" s="53"/>
      <c r="Q57" s="53"/>
      <c r="R57" s="53"/>
      <c r="S57" s="53"/>
      <c r="T57" s="53"/>
      <c r="U57" s="53"/>
      <c r="V57" s="53"/>
      <c r="W57" s="53"/>
    </row>
    <row r="58" spans="1:23" ht="12.75" hidden="1" customHeight="1" x14ac:dyDescent="0.2">
      <c r="A58" s="92"/>
      <c r="B58" s="53"/>
      <c r="C58" s="53"/>
      <c r="D58" s="53"/>
      <c r="E58" s="59"/>
      <c r="F58" s="59"/>
      <c r="G58" s="59"/>
      <c r="I58" s="53"/>
      <c r="J58" s="53"/>
      <c r="K58" s="53"/>
      <c r="L58" s="53"/>
      <c r="M58" s="53"/>
      <c r="N58" s="53"/>
      <c r="O58" s="53"/>
      <c r="P58" s="53"/>
      <c r="Q58" s="53"/>
      <c r="R58" s="53"/>
      <c r="S58" s="53"/>
      <c r="T58" s="53"/>
      <c r="U58" s="53"/>
      <c r="V58" s="53"/>
      <c r="W58" s="53"/>
    </row>
    <row r="59" spans="1:23" ht="12.75" hidden="1" customHeight="1" x14ac:dyDescent="0.2">
      <c r="A59" s="92"/>
      <c r="B59" s="53"/>
      <c r="C59" s="59"/>
      <c r="D59" s="53"/>
      <c r="E59" s="59"/>
      <c r="F59" s="59"/>
      <c r="G59" s="59"/>
      <c r="I59" s="53"/>
      <c r="J59" s="53"/>
      <c r="K59" s="53"/>
      <c r="L59" s="53"/>
      <c r="M59" s="53"/>
      <c r="N59" s="53"/>
      <c r="O59" s="53"/>
      <c r="P59" s="53"/>
      <c r="Q59" s="53"/>
      <c r="R59" s="53"/>
      <c r="S59" s="53"/>
      <c r="T59" s="53"/>
      <c r="U59" s="53"/>
      <c r="V59" s="53"/>
      <c r="W59" s="53"/>
    </row>
    <row r="60" spans="1:23" ht="12.75" hidden="1" customHeight="1" x14ac:dyDescent="0.2">
      <c r="A60" s="92"/>
      <c r="B60" s="53"/>
      <c r="C60" s="53"/>
      <c r="D60" s="53"/>
      <c r="E60" s="59"/>
      <c r="F60" s="59"/>
      <c r="G60" s="59"/>
      <c r="I60" s="53"/>
      <c r="J60" s="53"/>
      <c r="K60" s="53"/>
      <c r="L60" s="53"/>
      <c r="M60" s="53"/>
      <c r="N60" s="53"/>
      <c r="O60" s="53"/>
      <c r="P60" s="53"/>
      <c r="Q60" s="53"/>
      <c r="R60" s="53"/>
      <c r="S60" s="53"/>
      <c r="T60" s="53"/>
      <c r="U60" s="53"/>
      <c r="V60" s="53"/>
      <c r="W60" s="53"/>
    </row>
    <row r="61" spans="1:23" ht="12.75" hidden="1" customHeight="1" x14ac:dyDescent="0.2">
      <c r="A61" s="92"/>
      <c r="B61" s="53"/>
      <c r="C61" s="53"/>
      <c r="D61" s="53"/>
      <c r="E61" s="59"/>
      <c r="F61" s="59"/>
      <c r="G61" s="59"/>
      <c r="I61" s="53"/>
      <c r="J61" s="53"/>
      <c r="K61" s="53"/>
      <c r="L61" s="53"/>
      <c r="M61" s="53"/>
      <c r="N61" s="53"/>
      <c r="O61" s="53"/>
      <c r="P61" s="53"/>
      <c r="Q61" s="53"/>
      <c r="R61" s="53"/>
      <c r="S61" s="53"/>
      <c r="T61" s="53"/>
      <c r="U61" s="53"/>
      <c r="V61" s="53"/>
      <c r="W61" s="53"/>
    </row>
    <row r="62" spans="1:23" ht="12.75" hidden="1" customHeight="1" x14ac:dyDescent="0.2">
      <c r="A62" s="92"/>
      <c r="B62" s="53"/>
      <c r="C62" s="53"/>
      <c r="D62" s="53"/>
      <c r="E62" s="59"/>
      <c r="F62" s="59"/>
      <c r="G62" s="59"/>
      <c r="I62" s="53"/>
      <c r="J62" s="53"/>
      <c r="K62" s="53"/>
      <c r="L62" s="53"/>
      <c r="M62" s="53"/>
      <c r="N62" s="53"/>
      <c r="O62" s="53"/>
      <c r="P62" s="53"/>
      <c r="Q62" s="53"/>
      <c r="R62" s="53"/>
      <c r="S62" s="53"/>
      <c r="T62" s="53"/>
      <c r="U62" s="53"/>
      <c r="V62" s="53"/>
      <c r="W62" s="53"/>
    </row>
    <row r="63" spans="1:23" ht="12.75" hidden="1" customHeight="1" x14ac:dyDescent="0.2">
      <c r="A63" s="92"/>
      <c r="B63" s="53"/>
      <c r="C63" s="53"/>
      <c r="D63" s="53"/>
      <c r="E63" s="59"/>
      <c r="F63" s="59"/>
      <c r="G63" s="59"/>
      <c r="I63" s="53"/>
      <c r="J63" s="53"/>
      <c r="K63" s="53"/>
      <c r="L63" s="53"/>
      <c r="M63" s="53"/>
      <c r="N63" s="53"/>
      <c r="O63" s="53"/>
      <c r="P63" s="53"/>
      <c r="Q63" s="53"/>
      <c r="R63" s="53"/>
      <c r="S63" s="53"/>
      <c r="T63" s="53"/>
      <c r="U63" s="53"/>
      <c r="V63" s="53"/>
      <c r="W63" s="53"/>
    </row>
    <row r="64" spans="1:23" ht="12.75" hidden="1" customHeight="1" x14ac:dyDescent="0.2">
      <c r="A64" s="92"/>
      <c r="B64" s="53"/>
      <c r="C64" s="53"/>
      <c r="D64" s="53"/>
      <c r="E64" s="59"/>
      <c r="F64" s="59"/>
      <c r="G64" s="59"/>
      <c r="I64" s="53"/>
      <c r="J64" s="53"/>
      <c r="K64" s="53"/>
      <c r="L64" s="53"/>
      <c r="M64" s="53"/>
      <c r="N64" s="53"/>
      <c r="O64" s="53"/>
      <c r="P64" s="53"/>
      <c r="Q64" s="53"/>
      <c r="R64" s="53"/>
      <c r="S64" s="53"/>
      <c r="T64" s="53"/>
      <c r="U64" s="53"/>
      <c r="V64" s="53"/>
      <c r="W64" s="53"/>
    </row>
    <row r="65" spans="1:23" ht="12.75" hidden="1" customHeight="1" x14ac:dyDescent="0.2">
      <c r="A65" s="92"/>
      <c r="B65" s="53"/>
      <c r="C65" s="53"/>
      <c r="D65" s="53"/>
      <c r="E65" s="59"/>
      <c r="F65" s="59"/>
      <c r="G65" s="59"/>
      <c r="I65" s="53"/>
      <c r="J65" s="53"/>
      <c r="K65" s="53"/>
      <c r="L65" s="53"/>
      <c r="M65" s="53"/>
      <c r="N65" s="53"/>
      <c r="O65" s="53"/>
      <c r="P65" s="53"/>
      <c r="Q65" s="53"/>
      <c r="R65" s="53"/>
      <c r="S65" s="53"/>
      <c r="T65" s="53"/>
      <c r="U65" s="53"/>
      <c r="V65" s="53"/>
      <c r="W65" s="53"/>
    </row>
    <row r="66" spans="1:23" ht="12.75" hidden="1" customHeight="1" x14ac:dyDescent="0.2">
      <c r="A66" s="92"/>
      <c r="B66" s="53"/>
      <c r="C66" s="53"/>
      <c r="D66" s="53"/>
      <c r="E66" s="59"/>
      <c r="F66" s="59"/>
      <c r="G66" s="59"/>
      <c r="I66" s="53"/>
      <c r="J66" s="53"/>
      <c r="K66" s="53"/>
      <c r="L66" s="53"/>
      <c r="M66" s="53"/>
      <c r="N66" s="53"/>
      <c r="O66" s="53"/>
      <c r="P66" s="53"/>
      <c r="Q66" s="53"/>
      <c r="R66" s="53"/>
      <c r="S66" s="53"/>
      <c r="T66" s="53"/>
      <c r="U66" s="53"/>
      <c r="V66" s="53"/>
      <c r="W66" s="53"/>
    </row>
    <row r="67" spans="1:23" ht="12.75" hidden="1" customHeight="1" x14ac:dyDescent="0.2">
      <c r="A67" s="92"/>
      <c r="B67" s="53"/>
      <c r="C67" s="53"/>
      <c r="D67" s="53"/>
      <c r="E67" s="59"/>
      <c r="F67" s="59"/>
      <c r="G67" s="59"/>
      <c r="I67" s="53"/>
      <c r="J67" s="53"/>
      <c r="K67" s="53"/>
      <c r="L67" s="53"/>
      <c r="M67" s="53"/>
      <c r="N67" s="53"/>
      <c r="O67" s="53"/>
      <c r="P67" s="53"/>
      <c r="Q67" s="53"/>
      <c r="R67" s="53"/>
      <c r="S67" s="53"/>
      <c r="T67" s="53"/>
      <c r="U67" s="53"/>
      <c r="V67" s="53"/>
      <c r="W67" s="53"/>
    </row>
    <row r="68" spans="1:23" ht="12.75" hidden="1" customHeight="1" x14ac:dyDescent="0.2">
      <c r="A68" s="92"/>
      <c r="B68" s="53"/>
      <c r="C68" s="53"/>
      <c r="D68" s="53"/>
      <c r="E68" s="59"/>
      <c r="F68" s="59"/>
      <c r="G68" s="59"/>
      <c r="I68" s="53"/>
      <c r="J68" s="53"/>
      <c r="K68" s="53"/>
      <c r="L68" s="53"/>
      <c r="M68" s="53"/>
      <c r="N68" s="53"/>
      <c r="O68" s="53"/>
      <c r="P68" s="53"/>
      <c r="Q68" s="53"/>
      <c r="R68" s="53"/>
      <c r="S68" s="53"/>
      <c r="T68" s="53"/>
      <c r="U68" s="53"/>
      <c r="V68" s="53"/>
      <c r="W68" s="53"/>
    </row>
    <row r="69" spans="1:23" ht="12.75" hidden="1" customHeight="1" x14ac:dyDescent="0.2">
      <c r="A69" s="92"/>
      <c r="B69" s="53"/>
      <c r="C69" s="53"/>
      <c r="D69" s="53"/>
      <c r="E69" s="59"/>
      <c r="F69" s="59"/>
      <c r="G69" s="59"/>
      <c r="I69" s="53"/>
      <c r="J69" s="53"/>
      <c r="K69" s="53"/>
      <c r="L69" s="53"/>
      <c r="M69" s="53"/>
      <c r="N69" s="53"/>
      <c r="O69" s="53"/>
      <c r="P69" s="53"/>
      <c r="Q69" s="53"/>
      <c r="R69" s="53"/>
      <c r="S69" s="53"/>
      <c r="T69" s="53"/>
      <c r="U69" s="53"/>
      <c r="V69" s="53"/>
      <c r="W69" s="53"/>
    </row>
    <row r="70" spans="1:23" ht="12.75" hidden="1" customHeight="1" x14ac:dyDescent="0.2">
      <c r="A70" s="92"/>
      <c r="B70" s="53"/>
      <c r="C70" s="53"/>
      <c r="D70" s="53"/>
      <c r="E70" s="59"/>
      <c r="F70" s="59"/>
      <c r="G70" s="59"/>
      <c r="I70" s="53"/>
      <c r="J70" s="53"/>
      <c r="K70" s="53"/>
      <c r="L70" s="53"/>
      <c r="M70" s="53"/>
      <c r="N70" s="53"/>
      <c r="O70" s="53"/>
      <c r="P70" s="53"/>
      <c r="Q70" s="53"/>
      <c r="R70" s="53"/>
      <c r="S70" s="53"/>
      <c r="T70" s="53"/>
      <c r="U70" s="53"/>
      <c r="V70" s="53"/>
      <c r="W70" s="53"/>
    </row>
    <row r="71" spans="1:23" ht="12.75" hidden="1" customHeight="1" x14ac:dyDescent="0.2">
      <c r="A71" s="92"/>
      <c r="B71" s="53"/>
      <c r="C71" s="53"/>
      <c r="D71" s="53"/>
      <c r="E71" s="59"/>
      <c r="F71" s="59"/>
      <c r="G71" s="59"/>
      <c r="I71" s="53"/>
      <c r="J71" s="53"/>
      <c r="K71" s="53"/>
      <c r="L71" s="53"/>
      <c r="M71" s="53"/>
      <c r="N71" s="53"/>
      <c r="O71" s="53"/>
      <c r="P71" s="53"/>
      <c r="Q71" s="53"/>
      <c r="R71" s="53"/>
      <c r="S71" s="53"/>
      <c r="T71" s="53"/>
      <c r="U71" s="53"/>
      <c r="V71" s="53"/>
      <c r="W71" s="53"/>
    </row>
    <row r="72" spans="1:23" ht="12.75" hidden="1" customHeight="1" x14ac:dyDescent="0.2">
      <c r="A72" s="92"/>
      <c r="B72" s="53"/>
      <c r="C72" s="53"/>
      <c r="D72" s="53"/>
      <c r="E72" s="59"/>
      <c r="F72" s="59"/>
      <c r="G72" s="59"/>
      <c r="I72" s="53"/>
      <c r="J72" s="53"/>
      <c r="K72" s="53"/>
      <c r="L72" s="53"/>
      <c r="M72" s="53"/>
      <c r="N72" s="53"/>
      <c r="O72" s="53"/>
      <c r="P72" s="53"/>
      <c r="Q72" s="53"/>
      <c r="R72" s="53"/>
      <c r="S72" s="53"/>
      <c r="T72" s="53"/>
      <c r="U72" s="53"/>
      <c r="V72" s="53"/>
      <c r="W72" s="53"/>
    </row>
    <row r="73" spans="1:23" ht="12.75" hidden="1" customHeight="1" x14ac:dyDescent="0.2">
      <c r="A73" s="92"/>
      <c r="B73" s="53"/>
      <c r="C73" s="53"/>
      <c r="D73" s="53"/>
      <c r="E73" s="59"/>
      <c r="F73" s="59"/>
      <c r="G73" s="59"/>
      <c r="I73" s="53"/>
      <c r="J73" s="53"/>
      <c r="K73" s="53"/>
      <c r="L73" s="53"/>
      <c r="M73" s="53"/>
      <c r="N73" s="53"/>
      <c r="O73" s="53"/>
      <c r="P73" s="53"/>
      <c r="Q73" s="53"/>
      <c r="R73" s="53"/>
      <c r="S73" s="53"/>
      <c r="T73" s="53"/>
      <c r="U73" s="53"/>
      <c r="V73" s="53"/>
      <c r="W73" s="53"/>
    </row>
    <row r="74" spans="1:23" ht="12.75" hidden="1" customHeight="1" x14ac:dyDescent="0.2">
      <c r="A74" s="92"/>
      <c r="B74" s="53"/>
      <c r="C74" s="53"/>
      <c r="D74" s="53"/>
      <c r="E74" s="59"/>
      <c r="F74" s="59"/>
      <c r="G74" s="59"/>
      <c r="I74" s="53"/>
      <c r="J74" s="53"/>
      <c r="K74" s="53"/>
      <c r="L74" s="53"/>
      <c r="M74" s="53"/>
      <c r="N74" s="53"/>
      <c r="O74" s="53"/>
      <c r="P74" s="53"/>
      <c r="Q74" s="53"/>
      <c r="R74" s="53"/>
      <c r="S74" s="53"/>
      <c r="T74" s="53"/>
      <c r="U74" s="53"/>
      <c r="V74" s="53"/>
      <c r="W74" s="53"/>
    </row>
    <row r="75" spans="1:23" ht="12.75" hidden="1" customHeight="1" x14ac:dyDescent="0.2">
      <c r="A75" s="92"/>
      <c r="B75" s="53"/>
      <c r="C75" s="53"/>
      <c r="D75" s="53"/>
      <c r="E75" s="59"/>
      <c r="F75" s="59"/>
      <c r="G75" s="59"/>
      <c r="I75" s="53"/>
      <c r="J75" s="53"/>
      <c r="K75" s="53"/>
      <c r="L75" s="53"/>
      <c r="M75" s="53"/>
      <c r="N75" s="53"/>
      <c r="O75" s="53"/>
      <c r="P75" s="53"/>
      <c r="Q75" s="53"/>
      <c r="R75" s="53"/>
      <c r="S75" s="53"/>
      <c r="T75" s="53"/>
      <c r="U75" s="53"/>
      <c r="V75" s="53"/>
      <c r="W75" s="53"/>
    </row>
    <row r="76" spans="1:23" ht="12.75" hidden="1" customHeight="1" x14ac:dyDescent="0.2">
      <c r="A76" s="92"/>
      <c r="B76" s="53"/>
      <c r="C76" s="53"/>
      <c r="D76" s="53"/>
      <c r="E76" s="59"/>
      <c r="F76" s="59"/>
      <c r="G76" s="59"/>
      <c r="I76" s="53"/>
      <c r="J76" s="53"/>
      <c r="K76" s="53"/>
      <c r="L76" s="53"/>
      <c r="M76" s="53"/>
      <c r="N76" s="53"/>
      <c r="O76" s="53"/>
      <c r="P76" s="53"/>
      <c r="Q76" s="53"/>
      <c r="R76" s="53"/>
      <c r="S76" s="53"/>
      <c r="T76" s="53"/>
      <c r="U76" s="53"/>
      <c r="V76" s="53"/>
      <c r="W76" s="53"/>
    </row>
    <row r="77" spans="1:23" ht="12.75" hidden="1" customHeight="1" x14ac:dyDescent="0.2">
      <c r="A77" s="92"/>
      <c r="B77" s="53"/>
      <c r="C77" s="53"/>
      <c r="D77" s="53"/>
      <c r="E77" s="59"/>
      <c r="F77" s="59"/>
      <c r="G77" s="59"/>
      <c r="I77" s="53"/>
      <c r="J77" s="53"/>
      <c r="K77" s="53"/>
      <c r="L77" s="53"/>
      <c r="M77" s="53"/>
      <c r="N77" s="53"/>
      <c r="O77" s="53"/>
      <c r="P77" s="53"/>
      <c r="Q77" s="53"/>
      <c r="R77" s="53"/>
      <c r="S77" s="53"/>
      <c r="T77" s="53"/>
      <c r="U77" s="53"/>
      <c r="V77" s="53"/>
      <c r="W77" s="53"/>
    </row>
    <row r="78" spans="1:23" ht="12.75" hidden="1" customHeight="1" x14ac:dyDescent="0.2">
      <c r="A78" s="92"/>
      <c r="B78" s="53"/>
      <c r="C78" s="53"/>
      <c r="D78" s="53"/>
      <c r="E78" s="59"/>
      <c r="F78" s="59"/>
      <c r="G78" s="59"/>
      <c r="I78" s="53"/>
      <c r="J78" s="53"/>
      <c r="K78" s="53"/>
      <c r="L78" s="53"/>
      <c r="M78" s="53"/>
      <c r="N78" s="53"/>
      <c r="O78" s="53"/>
      <c r="P78" s="53"/>
      <c r="Q78" s="53"/>
      <c r="R78" s="53"/>
      <c r="S78" s="53"/>
      <c r="T78" s="53"/>
      <c r="U78" s="53"/>
      <c r="V78" s="53"/>
      <c r="W78" s="53"/>
    </row>
    <row r="79" spans="1:23" ht="12.75" hidden="1" customHeight="1" x14ac:dyDescent="0.2">
      <c r="A79" s="92"/>
      <c r="B79" s="53"/>
      <c r="C79" s="53"/>
      <c r="D79" s="53"/>
      <c r="E79" s="59"/>
      <c r="F79" s="59"/>
      <c r="G79" s="59"/>
      <c r="I79" s="53"/>
      <c r="J79" s="53"/>
      <c r="K79" s="53"/>
      <c r="L79" s="53"/>
      <c r="M79" s="53"/>
      <c r="N79" s="53"/>
      <c r="O79" s="53"/>
      <c r="P79" s="53"/>
      <c r="Q79" s="53"/>
      <c r="R79" s="53"/>
      <c r="S79" s="53"/>
      <c r="T79" s="53"/>
      <c r="U79" s="53"/>
      <c r="V79" s="53"/>
      <c r="W79" s="53"/>
    </row>
    <row r="80" spans="1:23" ht="12.75" hidden="1" customHeight="1" x14ac:dyDescent="0.2">
      <c r="A80" s="92"/>
      <c r="B80" s="53"/>
      <c r="C80" s="53"/>
      <c r="D80" s="53"/>
      <c r="E80" s="59"/>
      <c r="F80" s="59"/>
      <c r="G80" s="59"/>
      <c r="I80" s="53"/>
      <c r="J80" s="53"/>
      <c r="K80" s="53"/>
      <c r="L80" s="53"/>
      <c r="M80" s="53"/>
      <c r="N80" s="53"/>
      <c r="O80" s="53"/>
      <c r="P80" s="53"/>
      <c r="Q80" s="53"/>
      <c r="R80" s="53"/>
      <c r="S80" s="53"/>
      <c r="T80" s="53"/>
      <c r="U80" s="53"/>
      <c r="V80" s="53"/>
      <c r="W80" s="53"/>
    </row>
    <row r="81" spans="1:23" ht="12.75" hidden="1" customHeight="1" x14ac:dyDescent="0.2">
      <c r="A81" s="92"/>
      <c r="B81" s="53"/>
      <c r="C81" s="53"/>
      <c r="D81" s="53"/>
      <c r="E81" s="59"/>
      <c r="F81" s="59"/>
      <c r="G81" s="59"/>
      <c r="I81" s="53"/>
      <c r="J81" s="53"/>
      <c r="K81" s="53"/>
      <c r="L81" s="53"/>
      <c r="M81" s="53"/>
      <c r="N81" s="53"/>
      <c r="O81" s="53"/>
      <c r="P81" s="53"/>
      <c r="Q81" s="53"/>
      <c r="R81" s="53"/>
      <c r="S81" s="53"/>
      <c r="T81" s="53"/>
      <c r="U81" s="53"/>
      <c r="V81" s="53"/>
      <c r="W81" s="53"/>
    </row>
    <row r="82" spans="1:23" ht="12.75" hidden="1" customHeight="1" x14ac:dyDescent="0.2">
      <c r="A82" s="92"/>
      <c r="B82" s="53"/>
      <c r="C82" s="53"/>
      <c r="D82" s="53"/>
      <c r="E82" s="59"/>
      <c r="F82" s="59"/>
      <c r="G82" s="59"/>
      <c r="I82" s="53"/>
      <c r="J82" s="53"/>
      <c r="K82" s="53"/>
      <c r="L82" s="53"/>
      <c r="M82" s="53"/>
      <c r="N82" s="53"/>
      <c r="O82" s="53"/>
      <c r="P82" s="53"/>
      <c r="Q82" s="53"/>
      <c r="R82" s="53"/>
      <c r="S82" s="53"/>
      <c r="T82" s="53"/>
      <c r="U82" s="53"/>
      <c r="V82" s="53"/>
      <c r="W82" s="53"/>
    </row>
    <row r="83" spans="1:23" ht="12.75" hidden="1" customHeight="1" x14ac:dyDescent="0.2">
      <c r="A83" s="92"/>
      <c r="B83" s="53"/>
      <c r="C83" s="53"/>
      <c r="D83" s="53"/>
      <c r="E83" s="59"/>
      <c r="F83" s="59"/>
      <c r="G83" s="59"/>
      <c r="I83" s="53"/>
      <c r="J83" s="53"/>
      <c r="K83" s="53"/>
      <c r="L83" s="53"/>
      <c r="M83" s="53"/>
      <c r="N83" s="53"/>
      <c r="O83" s="53"/>
      <c r="P83" s="53"/>
      <c r="Q83" s="53"/>
      <c r="R83" s="53"/>
      <c r="S83" s="53"/>
      <c r="T83" s="53"/>
      <c r="U83" s="53"/>
      <c r="V83" s="53"/>
      <c r="W83" s="53"/>
    </row>
    <row r="84" spans="1:23" ht="12.75" hidden="1" customHeight="1" x14ac:dyDescent="0.2">
      <c r="A84" s="92"/>
      <c r="B84" s="53"/>
      <c r="C84" s="53"/>
      <c r="D84" s="53"/>
      <c r="E84" s="59"/>
      <c r="F84" s="59"/>
      <c r="G84" s="59"/>
      <c r="I84" s="53"/>
      <c r="J84" s="53"/>
      <c r="K84" s="53"/>
      <c r="L84" s="53"/>
      <c r="M84" s="53"/>
      <c r="N84" s="53"/>
      <c r="O84" s="53"/>
      <c r="P84" s="53"/>
      <c r="Q84" s="53"/>
      <c r="R84" s="53"/>
      <c r="S84" s="53"/>
      <c r="T84" s="53"/>
      <c r="U84" s="53"/>
      <c r="V84" s="53"/>
      <c r="W84" s="53"/>
    </row>
    <row r="85" spans="1:23" ht="12.75" hidden="1" customHeight="1" x14ac:dyDescent="0.2">
      <c r="A85" s="92"/>
      <c r="B85" s="53"/>
      <c r="C85" s="53"/>
      <c r="D85" s="53"/>
      <c r="E85" s="59"/>
      <c r="F85" s="59"/>
      <c r="G85" s="59"/>
      <c r="I85" s="53"/>
      <c r="J85" s="53"/>
      <c r="K85" s="53"/>
      <c r="L85" s="53"/>
      <c r="M85" s="53"/>
      <c r="N85" s="53"/>
      <c r="O85" s="53"/>
      <c r="P85" s="53"/>
      <c r="Q85" s="53"/>
      <c r="R85" s="53"/>
      <c r="S85" s="53"/>
      <c r="T85" s="53"/>
      <c r="U85" s="53"/>
      <c r="V85" s="53"/>
      <c r="W85" s="53"/>
    </row>
    <row r="86" spans="1:23" ht="12.75" hidden="1" customHeight="1" x14ac:dyDescent="0.2">
      <c r="A86" s="92"/>
      <c r="B86" s="53"/>
      <c r="C86" s="53"/>
      <c r="D86" s="53"/>
      <c r="E86" s="59"/>
      <c r="F86" s="59"/>
      <c r="G86" s="59"/>
      <c r="I86" s="53"/>
      <c r="J86" s="53"/>
      <c r="K86" s="53"/>
      <c r="L86" s="53"/>
      <c r="M86" s="53"/>
      <c r="N86" s="53"/>
      <c r="O86" s="53"/>
      <c r="P86" s="53"/>
      <c r="Q86" s="53"/>
      <c r="R86" s="53"/>
      <c r="S86" s="53"/>
      <c r="T86" s="53"/>
      <c r="U86" s="53"/>
      <c r="V86" s="53"/>
      <c r="W86" s="53"/>
    </row>
    <row r="87" spans="1:23" ht="12.75" hidden="1" customHeight="1" x14ac:dyDescent="0.2">
      <c r="A87" s="92"/>
      <c r="B87" s="53"/>
      <c r="C87" s="53"/>
      <c r="D87" s="53"/>
      <c r="E87" s="59"/>
      <c r="F87" s="59"/>
      <c r="G87" s="59"/>
      <c r="I87" s="53"/>
      <c r="J87" s="53"/>
      <c r="K87" s="53"/>
      <c r="L87" s="53"/>
      <c r="M87" s="53"/>
      <c r="N87" s="53"/>
      <c r="O87" s="53"/>
      <c r="P87" s="53"/>
      <c r="Q87" s="53"/>
      <c r="R87" s="53"/>
      <c r="S87" s="53"/>
      <c r="T87" s="53"/>
      <c r="U87" s="53"/>
      <c r="V87" s="53"/>
      <c r="W87" s="53"/>
    </row>
    <row r="88" spans="1:23" ht="12.75" hidden="1" customHeight="1" x14ac:dyDescent="0.2">
      <c r="A88" s="92"/>
      <c r="B88" s="53"/>
      <c r="C88" s="53"/>
      <c r="D88" s="53"/>
      <c r="E88" s="59"/>
      <c r="F88" s="59"/>
      <c r="G88" s="59"/>
      <c r="I88" s="53"/>
      <c r="J88" s="53"/>
      <c r="K88" s="53"/>
      <c r="L88" s="53"/>
      <c r="M88" s="53"/>
      <c r="N88" s="53"/>
      <c r="O88" s="53"/>
      <c r="P88" s="53"/>
      <c r="Q88" s="53"/>
      <c r="R88" s="53"/>
      <c r="S88" s="53"/>
      <c r="T88" s="53"/>
      <c r="U88" s="53"/>
      <c r="V88" s="53"/>
      <c r="W88" s="53"/>
    </row>
    <row r="89" spans="1:23" ht="12.75" hidden="1" customHeight="1" x14ac:dyDescent="0.2">
      <c r="A89" s="92"/>
      <c r="B89" s="53"/>
      <c r="C89" s="53"/>
      <c r="D89" s="53"/>
      <c r="E89" s="59"/>
      <c r="F89" s="59"/>
      <c r="G89" s="59"/>
      <c r="I89" s="53"/>
      <c r="J89" s="53"/>
      <c r="K89" s="53"/>
      <c r="L89" s="53"/>
      <c r="M89" s="53"/>
      <c r="N89" s="53"/>
      <c r="O89" s="53"/>
      <c r="P89" s="53"/>
      <c r="Q89" s="53"/>
      <c r="R89" s="53"/>
      <c r="S89" s="53"/>
      <c r="T89" s="53"/>
      <c r="U89" s="53"/>
      <c r="V89" s="53"/>
      <c r="W89" s="53"/>
    </row>
    <row r="90" spans="1:23" ht="12.75" hidden="1" customHeight="1" x14ac:dyDescent="0.2">
      <c r="A90" s="92"/>
      <c r="B90" s="53"/>
      <c r="C90" s="53"/>
      <c r="D90" s="53"/>
      <c r="E90" s="59"/>
      <c r="F90" s="59"/>
      <c r="G90" s="59"/>
      <c r="I90" s="53"/>
      <c r="J90" s="53"/>
      <c r="K90" s="53"/>
      <c r="L90" s="53"/>
      <c r="M90" s="53"/>
      <c r="N90" s="53"/>
      <c r="O90" s="53"/>
      <c r="P90" s="53"/>
      <c r="Q90" s="53"/>
      <c r="R90" s="53"/>
      <c r="S90" s="53"/>
      <c r="T90" s="53"/>
      <c r="U90" s="53"/>
      <c r="V90" s="53"/>
      <c r="W90" s="53"/>
    </row>
    <row r="91" spans="1:23" ht="12.75" hidden="1" customHeight="1" x14ac:dyDescent="0.2">
      <c r="A91" s="92"/>
      <c r="B91" s="53"/>
      <c r="C91" s="53"/>
      <c r="D91" s="53"/>
      <c r="E91" s="59"/>
      <c r="F91" s="59"/>
      <c r="G91" s="59"/>
      <c r="I91" s="53"/>
      <c r="J91" s="53"/>
      <c r="K91" s="53"/>
      <c r="L91" s="53"/>
      <c r="M91" s="53"/>
      <c r="N91" s="53"/>
      <c r="O91" s="53"/>
      <c r="P91" s="53"/>
      <c r="Q91" s="53"/>
      <c r="R91" s="53"/>
      <c r="S91" s="53"/>
      <c r="T91" s="53"/>
      <c r="U91" s="53"/>
      <c r="V91" s="53"/>
      <c r="W91" s="53"/>
    </row>
    <row r="92" spans="1:23" ht="12.75" hidden="1" customHeight="1" x14ac:dyDescent="0.2">
      <c r="A92" s="92"/>
      <c r="B92" s="53"/>
      <c r="C92" s="53"/>
      <c r="D92" s="53"/>
      <c r="E92" s="59"/>
      <c r="F92" s="59"/>
      <c r="G92" s="59"/>
      <c r="I92" s="53"/>
      <c r="J92" s="53"/>
      <c r="K92" s="53"/>
      <c r="L92" s="53"/>
      <c r="M92" s="53"/>
      <c r="N92" s="53"/>
      <c r="O92" s="53"/>
      <c r="P92" s="53"/>
      <c r="Q92" s="53"/>
      <c r="R92" s="53"/>
      <c r="S92" s="53"/>
      <c r="T92" s="53"/>
      <c r="U92" s="53"/>
      <c r="V92" s="53"/>
      <c r="W92" s="53"/>
    </row>
    <row r="93" spans="1:23" ht="12.75" hidden="1" customHeight="1" x14ac:dyDescent="0.2">
      <c r="A93" s="92"/>
      <c r="B93" s="53"/>
      <c r="C93" s="53"/>
      <c r="D93" s="53"/>
      <c r="E93" s="59"/>
      <c r="F93" s="59"/>
      <c r="G93" s="59"/>
      <c r="I93" s="53"/>
      <c r="J93" s="53"/>
      <c r="K93" s="53"/>
      <c r="L93" s="53"/>
      <c r="M93" s="53"/>
      <c r="N93" s="53"/>
      <c r="O93" s="53"/>
      <c r="P93" s="53"/>
      <c r="Q93" s="53"/>
      <c r="R93" s="53"/>
      <c r="S93" s="53"/>
      <c r="T93" s="53"/>
      <c r="U93" s="53"/>
      <c r="V93" s="53"/>
      <c r="W93" s="53"/>
    </row>
    <row r="94" spans="1:23" ht="12.75" hidden="1" customHeight="1" x14ac:dyDescent="0.2">
      <c r="A94" s="92"/>
      <c r="B94" s="53"/>
      <c r="C94" s="53"/>
      <c r="D94" s="53"/>
      <c r="E94" s="59"/>
      <c r="F94" s="59"/>
      <c r="G94" s="59"/>
      <c r="I94" s="53"/>
      <c r="J94" s="53"/>
      <c r="K94" s="53"/>
      <c r="L94" s="53"/>
      <c r="M94" s="53"/>
      <c r="N94" s="53"/>
      <c r="O94" s="53"/>
      <c r="P94" s="53"/>
      <c r="Q94" s="53"/>
      <c r="R94" s="53"/>
      <c r="S94" s="53"/>
      <c r="T94" s="53"/>
      <c r="U94" s="53"/>
      <c r="V94" s="53"/>
      <c r="W94" s="53"/>
    </row>
    <row r="95" spans="1:23" ht="12.75" hidden="1" customHeight="1" x14ac:dyDescent="0.2">
      <c r="A95" s="92"/>
      <c r="B95" s="53"/>
      <c r="C95" s="53"/>
      <c r="D95" s="53"/>
      <c r="E95" s="59"/>
      <c r="F95" s="59"/>
      <c r="G95" s="59"/>
      <c r="I95" s="53"/>
      <c r="J95" s="53"/>
      <c r="K95" s="53"/>
      <c r="L95" s="53"/>
      <c r="M95" s="53"/>
      <c r="N95" s="53"/>
      <c r="O95" s="53"/>
      <c r="P95" s="53"/>
      <c r="Q95" s="53"/>
      <c r="R95" s="53"/>
      <c r="S95" s="53"/>
      <c r="T95" s="53"/>
      <c r="U95" s="53"/>
      <c r="V95" s="53"/>
      <c r="W95" s="53"/>
    </row>
    <row r="96" spans="1:23" ht="12.75" hidden="1" customHeight="1" x14ac:dyDescent="0.2">
      <c r="A96" s="92"/>
      <c r="B96" s="53"/>
      <c r="C96" s="53"/>
      <c r="D96" s="53"/>
      <c r="E96" s="59"/>
      <c r="F96" s="59"/>
      <c r="G96" s="59"/>
      <c r="I96" s="53"/>
      <c r="J96" s="53"/>
      <c r="K96" s="53"/>
      <c r="L96" s="53"/>
      <c r="M96" s="53"/>
      <c r="N96" s="53"/>
      <c r="O96" s="53"/>
      <c r="P96" s="53"/>
      <c r="Q96" s="53"/>
      <c r="R96" s="53"/>
      <c r="S96" s="53"/>
      <c r="T96" s="53"/>
      <c r="U96" s="53"/>
      <c r="V96" s="53"/>
      <c r="W96" s="53"/>
    </row>
    <row r="97" spans="1:23" ht="12.75" hidden="1" customHeight="1" x14ac:dyDescent="0.2">
      <c r="A97" s="92"/>
      <c r="B97" s="53"/>
      <c r="C97" s="53"/>
      <c r="D97" s="53"/>
      <c r="E97" s="59"/>
      <c r="F97" s="59"/>
      <c r="G97" s="59"/>
      <c r="I97" s="53"/>
      <c r="J97" s="53"/>
      <c r="K97" s="53"/>
      <c r="L97" s="53"/>
      <c r="M97" s="53"/>
      <c r="N97" s="53"/>
      <c r="O97" s="53"/>
      <c r="P97" s="53"/>
      <c r="Q97" s="53"/>
      <c r="R97" s="53"/>
      <c r="S97" s="53"/>
      <c r="T97" s="53"/>
      <c r="U97" s="53"/>
      <c r="V97" s="53"/>
      <c r="W97" s="53"/>
    </row>
    <row r="98" spans="1:23" ht="12.75" hidden="1" customHeight="1" x14ac:dyDescent="0.2">
      <c r="A98" s="92"/>
      <c r="B98" s="53"/>
      <c r="C98" s="53"/>
      <c r="D98" s="53"/>
      <c r="E98" s="59"/>
      <c r="F98" s="59"/>
      <c r="G98" s="59"/>
      <c r="I98" s="53"/>
      <c r="J98" s="53"/>
      <c r="K98" s="53"/>
      <c r="L98" s="53"/>
      <c r="M98" s="53"/>
      <c r="N98" s="53"/>
      <c r="O98" s="53"/>
      <c r="P98" s="53"/>
      <c r="Q98" s="53"/>
      <c r="R98" s="53"/>
      <c r="S98" s="53"/>
      <c r="T98" s="53"/>
      <c r="U98" s="53"/>
      <c r="V98" s="53"/>
      <c r="W98" s="53"/>
    </row>
    <row r="99" spans="1:23" ht="12.75" hidden="1" customHeight="1" x14ac:dyDescent="0.2">
      <c r="A99" s="92"/>
      <c r="B99" s="53"/>
      <c r="C99" s="53"/>
      <c r="D99" s="53"/>
      <c r="E99" s="59"/>
      <c r="F99" s="59"/>
      <c r="G99" s="59"/>
      <c r="I99" s="53"/>
      <c r="J99" s="53"/>
      <c r="K99" s="53"/>
      <c r="L99" s="53"/>
      <c r="M99" s="53"/>
      <c r="N99" s="53"/>
      <c r="O99" s="53"/>
      <c r="P99" s="53"/>
      <c r="Q99" s="53"/>
      <c r="R99" s="53"/>
      <c r="S99" s="53"/>
      <c r="T99" s="53"/>
      <c r="U99" s="53"/>
      <c r="V99" s="53"/>
      <c r="W99" s="53"/>
    </row>
    <row r="100" spans="1:23" ht="12.75" hidden="1" customHeight="1" x14ac:dyDescent="0.2">
      <c r="A100" s="92"/>
      <c r="B100" s="53"/>
      <c r="C100" s="53"/>
      <c r="D100" s="53"/>
      <c r="E100" s="59"/>
      <c r="F100" s="59"/>
      <c r="G100" s="59"/>
      <c r="I100" s="53"/>
      <c r="J100" s="53"/>
      <c r="K100" s="53"/>
      <c r="L100" s="53"/>
      <c r="M100" s="53"/>
      <c r="N100" s="53"/>
      <c r="O100" s="53"/>
      <c r="P100" s="53"/>
      <c r="Q100" s="53"/>
      <c r="R100" s="53"/>
      <c r="S100" s="53"/>
      <c r="T100" s="53"/>
      <c r="U100" s="53"/>
      <c r="V100" s="53"/>
      <c r="W100" s="53"/>
    </row>
    <row r="101" spans="1:23" ht="12.75" hidden="1" customHeight="1" x14ac:dyDescent="0.2">
      <c r="A101" s="92"/>
      <c r="B101" s="53"/>
      <c r="C101" s="53"/>
      <c r="D101" s="53"/>
      <c r="E101" s="59"/>
      <c r="F101" s="59"/>
      <c r="G101" s="59"/>
      <c r="I101" s="53"/>
      <c r="J101" s="53"/>
      <c r="K101" s="53"/>
      <c r="L101" s="53"/>
      <c r="M101" s="53"/>
      <c r="N101" s="53"/>
      <c r="O101" s="53"/>
      <c r="P101" s="53"/>
      <c r="Q101" s="53"/>
      <c r="R101" s="53"/>
      <c r="S101" s="53"/>
      <c r="T101" s="53"/>
      <c r="U101" s="53"/>
      <c r="V101" s="53"/>
      <c r="W101" s="53"/>
    </row>
    <row r="102" spans="1:23" ht="12.75" hidden="1" customHeight="1" x14ac:dyDescent="0.2">
      <c r="A102" s="92"/>
      <c r="B102" s="53"/>
      <c r="C102" s="53"/>
      <c r="D102" s="53"/>
      <c r="E102" s="59"/>
      <c r="F102" s="59"/>
      <c r="G102" s="59"/>
      <c r="I102" s="53"/>
      <c r="J102" s="53"/>
      <c r="K102" s="53"/>
      <c r="L102" s="53"/>
      <c r="M102" s="53"/>
      <c r="N102" s="53"/>
      <c r="O102" s="53"/>
      <c r="P102" s="53"/>
      <c r="Q102" s="53"/>
      <c r="R102" s="53"/>
      <c r="S102" s="53"/>
      <c r="T102" s="53"/>
      <c r="U102" s="53"/>
      <c r="V102" s="53"/>
      <c r="W102" s="53"/>
    </row>
    <row r="103" spans="1:23" ht="12.75" hidden="1" customHeight="1" x14ac:dyDescent="0.2">
      <c r="A103" s="92"/>
      <c r="B103" s="53"/>
      <c r="C103" s="53"/>
      <c r="D103" s="53"/>
      <c r="E103" s="59"/>
      <c r="F103" s="59"/>
      <c r="G103" s="59"/>
      <c r="I103" s="53"/>
      <c r="J103" s="53"/>
      <c r="K103" s="53"/>
      <c r="L103" s="53"/>
      <c r="M103" s="53"/>
      <c r="N103" s="53"/>
      <c r="O103" s="53"/>
      <c r="P103" s="53"/>
      <c r="Q103" s="53"/>
      <c r="R103" s="53"/>
      <c r="S103" s="53"/>
      <c r="T103" s="53"/>
      <c r="U103" s="53"/>
      <c r="V103" s="53"/>
      <c r="W103" s="53"/>
    </row>
    <row r="104" spans="1:23" ht="12.75" hidden="1" customHeight="1" x14ac:dyDescent="0.2">
      <c r="A104" s="92"/>
      <c r="B104" s="53"/>
      <c r="C104" s="53"/>
      <c r="D104" s="53"/>
      <c r="E104" s="59"/>
      <c r="F104" s="59"/>
      <c r="G104" s="59"/>
      <c r="I104" s="53"/>
      <c r="J104" s="53"/>
      <c r="K104" s="53"/>
      <c r="L104" s="53"/>
      <c r="M104" s="53"/>
      <c r="N104" s="53"/>
      <c r="O104" s="53"/>
      <c r="P104" s="53"/>
      <c r="Q104" s="53"/>
      <c r="R104" s="53"/>
      <c r="S104" s="53"/>
      <c r="T104" s="53"/>
      <c r="U104" s="53"/>
      <c r="V104" s="53"/>
      <c r="W104" s="53"/>
    </row>
    <row r="105" spans="1:23" ht="12.75" hidden="1" customHeight="1" x14ac:dyDescent="0.2">
      <c r="A105" s="92"/>
      <c r="B105" s="53"/>
      <c r="C105" s="53"/>
      <c r="D105" s="53"/>
      <c r="E105" s="59"/>
      <c r="F105" s="59"/>
      <c r="G105" s="59"/>
      <c r="I105" s="53"/>
      <c r="J105" s="53"/>
      <c r="K105" s="53"/>
      <c r="L105" s="53"/>
      <c r="M105" s="53"/>
      <c r="N105" s="53"/>
      <c r="O105" s="53"/>
      <c r="P105" s="53"/>
      <c r="Q105" s="53"/>
      <c r="R105" s="53"/>
      <c r="S105" s="53"/>
      <c r="T105" s="53"/>
      <c r="U105" s="53"/>
      <c r="V105" s="53"/>
      <c r="W105" s="53"/>
    </row>
    <row r="106" spans="1:23" ht="12.75" hidden="1" customHeight="1" x14ac:dyDescent="0.2">
      <c r="A106" s="92"/>
      <c r="B106" s="53"/>
      <c r="C106" s="53"/>
      <c r="D106" s="53"/>
      <c r="E106" s="59"/>
      <c r="F106" s="59"/>
      <c r="G106" s="59"/>
      <c r="I106" s="53"/>
      <c r="J106" s="53"/>
      <c r="K106" s="53"/>
      <c r="L106" s="53"/>
      <c r="M106" s="53"/>
      <c r="N106" s="53"/>
      <c r="O106" s="53"/>
      <c r="P106" s="53"/>
      <c r="Q106" s="53"/>
      <c r="R106" s="53"/>
      <c r="S106" s="53"/>
      <c r="T106" s="53"/>
      <c r="U106" s="53"/>
      <c r="V106" s="53"/>
      <c r="W106" s="53"/>
    </row>
    <row r="107" spans="1:23" ht="12.75" hidden="1" customHeight="1" x14ac:dyDescent="0.2">
      <c r="A107" s="92"/>
      <c r="B107" s="53"/>
      <c r="C107" s="53"/>
      <c r="D107" s="53"/>
      <c r="E107" s="59"/>
      <c r="F107" s="59"/>
      <c r="G107" s="59"/>
      <c r="I107" s="53"/>
      <c r="J107" s="53"/>
      <c r="K107" s="53"/>
      <c r="L107" s="53"/>
      <c r="M107" s="53"/>
      <c r="N107" s="53"/>
      <c r="O107" s="53"/>
      <c r="P107" s="53"/>
      <c r="Q107" s="53"/>
      <c r="R107" s="53"/>
      <c r="S107" s="53"/>
      <c r="T107" s="53"/>
      <c r="U107" s="53"/>
      <c r="V107" s="53"/>
      <c r="W107" s="53"/>
    </row>
    <row r="108" spans="1:23" ht="12.75" hidden="1" customHeight="1" x14ac:dyDescent="0.2">
      <c r="A108" s="92"/>
      <c r="B108" s="53"/>
      <c r="C108" s="53"/>
      <c r="D108" s="53"/>
      <c r="E108" s="59"/>
      <c r="F108" s="59"/>
      <c r="G108" s="59"/>
      <c r="I108" s="53"/>
      <c r="J108" s="53"/>
      <c r="K108" s="53"/>
      <c r="L108" s="53"/>
      <c r="M108" s="53"/>
      <c r="N108" s="53"/>
      <c r="O108" s="53"/>
      <c r="P108" s="53"/>
      <c r="Q108" s="53"/>
      <c r="R108" s="53"/>
      <c r="S108" s="53"/>
      <c r="T108" s="53"/>
      <c r="U108" s="53"/>
      <c r="V108" s="53"/>
      <c r="W108" s="53"/>
    </row>
    <row r="109" spans="1:23" ht="12.75" hidden="1" customHeight="1" x14ac:dyDescent="0.2">
      <c r="A109" s="92"/>
      <c r="B109" s="53"/>
      <c r="C109" s="53"/>
      <c r="D109" s="53"/>
      <c r="E109" s="59"/>
      <c r="F109" s="59"/>
      <c r="G109" s="59"/>
      <c r="I109" s="53"/>
      <c r="J109" s="53"/>
      <c r="K109" s="53"/>
      <c r="L109" s="53"/>
      <c r="M109" s="53"/>
      <c r="N109" s="53"/>
      <c r="O109" s="53"/>
      <c r="P109" s="53"/>
      <c r="Q109" s="53"/>
      <c r="R109" s="53"/>
      <c r="S109" s="53"/>
      <c r="T109" s="53"/>
      <c r="U109" s="53"/>
      <c r="V109" s="53"/>
      <c r="W109" s="53"/>
    </row>
    <row r="110" spans="1:23" ht="12.75" hidden="1" customHeight="1" x14ac:dyDescent="0.2">
      <c r="A110" s="92"/>
      <c r="B110" s="53"/>
      <c r="C110" s="53"/>
      <c r="D110" s="53"/>
      <c r="E110" s="59"/>
      <c r="F110" s="59"/>
      <c r="G110" s="59"/>
      <c r="I110" s="53"/>
      <c r="J110" s="53"/>
      <c r="K110" s="53"/>
      <c r="L110" s="53"/>
      <c r="M110" s="53"/>
      <c r="N110" s="53"/>
      <c r="O110" s="53"/>
      <c r="P110" s="53"/>
      <c r="Q110" s="53"/>
      <c r="R110" s="53"/>
      <c r="S110" s="53"/>
      <c r="T110" s="53"/>
      <c r="U110" s="53"/>
      <c r="V110" s="53"/>
      <c r="W110" s="53"/>
    </row>
    <row r="111" spans="1:23" ht="12.75" hidden="1" customHeight="1" x14ac:dyDescent="0.2">
      <c r="A111" s="92"/>
      <c r="B111" s="53"/>
      <c r="C111" s="53"/>
      <c r="D111" s="53"/>
      <c r="E111" s="59"/>
      <c r="F111" s="59"/>
      <c r="G111" s="59"/>
      <c r="I111" s="53"/>
      <c r="J111" s="53"/>
      <c r="K111" s="53"/>
      <c r="L111" s="53"/>
      <c r="M111" s="53"/>
      <c r="N111" s="53"/>
      <c r="O111" s="53"/>
      <c r="P111" s="53"/>
      <c r="Q111" s="53"/>
      <c r="R111" s="53"/>
      <c r="S111" s="53"/>
      <c r="T111" s="53"/>
      <c r="U111" s="53"/>
      <c r="V111" s="53"/>
      <c r="W111" s="53"/>
    </row>
    <row r="112" spans="1:23" ht="12.75" hidden="1" customHeight="1" x14ac:dyDescent="0.2">
      <c r="A112" s="92"/>
      <c r="B112" s="53"/>
      <c r="C112" s="53"/>
      <c r="D112" s="53"/>
      <c r="E112" s="59"/>
      <c r="F112" s="59"/>
      <c r="G112" s="59"/>
      <c r="I112" s="53"/>
      <c r="J112" s="53"/>
      <c r="K112" s="53"/>
      <c r="L112" s="53"/>
      <c r="M112" s="53"/>
      <c r="N112" s="53"/>
      <c r="O112" s="53"/>
      <c r="P112" s="53"/>
      <c r="Q112" s="53"/>
      <c r="R112" s="53"/>
      <c r="S112" s="53"/>
      <c r="T112" s="53"/>
      <c r="U112" s="53"/>
      <c r="V112" s="53"/>
      <c r="W112" s="53"/>
    </row>
    <row r="113" spans="1:23" ht="12.75" hidden="1" customHeight="1" x14ac:dyDescent="0.2">
      <c r="A113" s="92"/>
      <c r="B113" s="53"/>
      <c r="C113" s="53"/>
      <c r="D113" s="53"/>
      <c r="E113" s="59"/>
      <c r="F113" s="59"/>
      <c r="G113" s="59"/>
      <c r="I113" s="53"/>
      <c r="J113" s="53"/>
      <c r="K113" s="53"/>
      <c r="L113" s="53"/>
      <c r="M113" s="53"/>
      <c r="N113" s="53"/>
      <c r="O113" s="53"/>
      <c r="P113" s="53"/>
      <c r="Q113" s="53"/>
      <c r="R113" s="53"/>
      <c r="S113" s="53"/>
      <c r="T113" s="53"/>
      <c r="U113" s="53"/>
      <c r="V113" s="53"/>
      <c r="W113" s="53"/>
    </row>
    <row r="114" spans="1:23" ht="12.75" hidden="1" customHeight="1" x14ac:dyDescent="0.2">
      <c r="A114" s="92"/>
      <c r="B114" s="53"/>
      <c r="C114" s="53"/>
      <c r="D114" s="53"/>
      <c r="E114" s="59"/>
      <c r="F114" s="59"/>
      <c r="G114" s="59"/>
      <c r="I114" s="53"/>
      <c r="J114" s="53"/>
      <c r="K114" s="53"/>
      <c r="L114" s="53"/>
      <c r="M114" s="53"/>
      <c r="N114" s="53"/>
      <c r="O114" s="53"/>
      <c r="P114" s="53"/>
      <c r="Q114" s="53"/>
      <c r="R114" s="53"/>
      <c r="S114" s="53"/>
      <c r="T114" s="53"/>
      <c r="U114" s="53"/>
      <c r="V114" s="53"/>
      <c r="W114" s="53"/>
    </row>
    <row r="115" spans="1:23" ht="12.75" hidden="1" customHeight="1" x14ac:dyDescent="0.2">
      <c r="A115" s="92"/>
      <c r="B115" s="53"/>
      <c r="C115" s="53"/>
      <c r="D115" s="53"/>
      <c r="E115" s="59"/>
      <c r="F115" s="59"/>
      <c r="G115" s="59"/>
      <c r="I115" s="53"/>
      <c r="J115" s="53"/>
      <c r="K115" s="53"/>
      <c r="L115" s="53"/>
      <c r="M115" s="53"/>
      <c r="N115" s="53"/>
      <c r="O115" s="53"/>
      <c r="P115" s="53"/>
      <c r="Q115" s="53"/>
      <c r="R115" s="53"/>
      <c r="S115" s="53"/>
      <c r="T115" s="53"/>
      <c r="U115" s="53"/>
      <c r="V115" s="53"/>
      <c r="W115" s="53"/>
    </row>
    <row r="116" spans="1:23" ht="12.75" hidden="1" customHeight="1" x14ac:dyDescent="0.2">
      <c r="A116" s="92"/>
      <c r="B116" s="53"/>
      <c r="C116" s="53"/>
      <c r="D116" s="53"/>
      <c r="E116" s="59"/>
      <c r="F116" s="59"/>
      <c r="G116" s="59"/>
      <c r="I116" s="53"/>
      <c r="J116" s="53"/>
      <c r="K116" s="53"/>
      <c r="L116" s="53"/>
      <c r="M116" s="53"/>
      <c r="N116" s="53"/>
      <c r="O116" s="53"/>
      <c r="P116" s="53"/>
      <c r="Q116" s="53"/>
      <c r="R116" s="53"/>
      <c r="S116" s="53"/>
      <c r="T116" s="53"/>
      <c r="U116" s="53"/>
      <c r="V116" s="53"/>
      <c r="W116" s="53"/>
    </row>
    <row r="117" spans="1:23" ht="12.75" hidden="1" customHeight="1" x14ac:dyDescent="0.2">
      <c r="A117" s="92"/>
      <c r="B117" s="53"/>
      <c r="C117" s="53"/>
      <c r="D117" s="53"/>
      <c r="E117" s="59"/>
      <c r="F117" s="59"/>
      <c r="G117" s="59"/>
      <c r="I117" s="53"/>
      <c r="J117" s="53"/>
      <c r="K117" s="53"/>
      <c r="L117" s="53"/>
      <c r="M117" s="53"/>
      <c r="N117" s="53"/>
      <c r="O117" s="53"/>
      <c r="P117" s="53"/>
      <c r="Q117" s="53"/>
      <c r="R117" s="53"/>
      <c r="S117" s="53"/>
      <c r="T117" s="53"/>
      <c r="U117" s="53"/>
      <c r="V117" s="53"/>
      <c r="W117" s="53"/>
    </row>
    <row r="118" spans="1:23" ht="12.75" hidden="1" customHeight="1" x14ac:dyDescent="0.2">
      <c r="A118" s="92"/>
      <c r="B118" s="53"/>
      <c r="C118" s="53"/>
      <c r="D118" s="53"/>
      <c r="E118" s="59"/>
      <c r="F118" s="59"/>
      <c r="G118" s="59"/>
      <c r="I118" s="53"/>
      <c r="J118" s="53"/>
      <c r="K118" s="53"/>
      <c r="L118" s="53"/>
      <c r="M118" s="53"/>
      <c r="N118" s="53"/>
      <c r="O118" s="53"/>
      <c r="P118" s="53"/>
      <c r="Q118" s="53"/>
      <c r="R118" s="53"/>
      <c r="S118" s="53"/>
      <c r="T118" s="53"/>
      <c r="U118" s="53"/>
      <c r="V118" s="53"/>
      <c r="W118" s="53"/>
    </row>
    <row r="119" spans="1:23" ht="12.75" hidden="1" customHeight="1" x14ac:dyDescent="0.2">
      <c r="A119" s="92"/>
      <c r="B119" s="53"/>
      <c r="C119" s="53"/>
      <c r="D119" s="53"/>
      <c r="E119" s="59"/>
      <c r="F119" s="59"/>
      <c r="G119" s="59"/>
      <c r="I119" s="53"/>
      <c r="J119" s="53"/>
      <c r="K119" s="53"/>
      <c r="L119" s="53"/>
      <c r="M119" s="53"/>
      <c r="N119" s="53"/>
      <c r="O119" s="53"/>
      <c r="P119" s="53"/>
      <c r="Q119" s="53"/>
      <c r="R119" s="53"/>
      <c r="S119" s="53"/>
      <c r="T119" s="53"/>
      <c r="U119" s="53"/>
      <c r="V119" s="53"/>
      <c r="W119" s="53"/>
    </row>
    <row r="120" spans="1:23" ht="12.75" hidden="1" customHeight="1" x14ac:dyDescent="0.2">
      <c r="A120" s="92"/>
      <c r="B120" s="53"/>
      <c r="C120" s="53"/>
      <c r="D120" s="53"/>
      <c r="E120" s="59"/>
      <c r="F120" s="59"/>
      <c r="G120" s="59"/>
      <c r="I120" s="53"/>
      <c r="J120" s="53"/>
      <c r="K120" s="53"/>
      <c r="L120" s="53"/>
      <c r="M120" s="53"/>
      <c r="N120" s="53"/>
      <c r="O120" s="53"/>
      <c r="P120" s="53"/>
      <c r="Q120" s="53"/>
      <c r="R120" s="53"/>
      <c r="S120" s="53"/>
      <c r="T120" s="53"/>
      <c r="U120" s="53"/>
      <c r="V120" s="53"/>
      <c r="W120" s="53"/>
    </row>
    <row r="121" spans="1:23" ht="12.75" hidden="1" customHeight="1" x14ac:dyDescent="0.2">
      <c r="A121" s="92"/>
      <c r="B121" s="53"/>
      <c r="C121" s="53"/>
      <c r="D121" s="53"/>
      <c r="E121" s="59"/>
      <c r="F121" s="59"/>
      <c r="G121" s="59"/>
      <c r="I121" s="53"/>
      <c r="J121" s="53"/>
      <c r="K121" s="53"/>
      <c r="L121" s="53"/>
      <c r="M121" s="53"/>
      <c r="N121" s="53"/>
      <c r="O121" s="53"/>
      <c r="P121" s="53"/>
      <c r="Q121" s="53"/>
      <c r="R121" s="53"/>
      <c r="S121" s="53"/>
      <c r="T121" s="53"/>
      <c r="U121" s="53"/>
      <c r="V121" s="53"/>
      <c r="W121" s="53"/>
    </row>
    <row r="122" spans="1:23" ht="12.75" hidden="1" customHeight="1" x14ac:dyDescent="0.2">
      <c r="A122" s="92"/>
      <c r="B122" s="53"/>
      <c r="C122" s="53"/>
      <c r="D122" s="53"/>
      <c r="E122" s="59"/>
      <c r="F122" s="59"/>
      <c r="G122" s="59"/>
      <c r="I122" s="53"/>
      <c r="J122" s="53"/>
      <c r="K122" s="53"/>
      <c r="L122" s="53"/>
      <c r="M122" s="53"/>
      <c r="N122" s="53"/>
      <c r="O122" s="53"/>
      <c r="P122" s="53"/>
      <c r="Q122" s="53"/>
      <c r="R122" s="53"/>
      <c r="S122" s="53"/>
      <c r="T122" s="53"/>
      <c r="U122" s="53"/>
      <c r="V122" s="53"/>
      <c r="W122" s="53"/>
    </row>
    <row r="123" spans="1:23" ht="12.75" hidden="1" customHeight="1" x14ac:dyDescent="0.2">
      <c r="A123" s="92"/>
      <c r="B123" s="53"/>
      <c r="C123" s="53"/>
      <c r="D123" s="53"/>
      <c r="E123" s="59"/>
      <c r="F123" s="59"/>
      <c r="G123" s="59"/>
      <c r="I123" s="53"/>
      <c r="J123" s="53"/>
      <c r="K123" s="53"/>
      <c r="L123" s="53"/>
      <c r="M123" s="53"/>
      <c r="N123" s="53"/>
      <c r="O123" s="53"/>
      <c r="P123" s="53"/>
      <c r="Q123" s="53"/>
      <c r="R123" s="53"/>
      <c r="S123" s="53"/>
      <c r="T123" s="53"/>
      <c r="U123" s="53"/>
      <c r="V123" s="53"/>
      <c r="W123" s="53"/>
    </row>
    <row r="124" spans="1:23" ht="12.75" hidden="1" customHeight="1" x14ac:dyDescent="0.2">
      <c r="A124" s="92"/>
      <c r="B124" s="53"/>
      <c r="C124" s="53"/>
      <c r="D124" s="53"/>
      <c r="E124" s="59"/>
      <c r="F124" s="59"/>
      <c r="G124" s="59"/>
      <c r="I124" s="53"/>
      <c r="J124" s="53"/>
      <c r="K124" s="53"/>
      <c r="L124" s="53"/>
      <c r="M124" s="53"/>
      <c r="N124" s="53"/>
      <c r="O124" s="53"/>
      <c r="P124" s="53"/>
      <c r="Q124" s="53"/>
      <c r="R124" s="53"/>
      <c r="S124" s="53"/>
      <c r="T124" s="53"/>
      <c r="U124" s="53"/>
      <c r="V124" s="53"/>
      <c r="W124" s="53"/>
    </row>
    <row r="125" spans="1:23" ht="12.75" hidden="1" customHeight="1" x14ac:dyDescent="0.2">
      <c r="A125" s="92"/>
      <c r="B125" s="53"/>
      <c r="C125" s="53"/>
      <c r="D125" s="53"/>
      <c r="E125" s="59"/>
      <c r="F125" s="59"/>
      <c r="G125" s="59"/>
      <c r="I125" s="53"/>
      <c r="J125" s="53"/>
      <c r="K125" s="53"/>
      <c r="L125" s="53"/>
      <c r="M125" s="53"/>
      <c r="N125" s="53"/>
      <c r="O125" s="53"/>
      <c r="P125" s="53"/>
      <c r="Q125" s="53"/>
      <c r="R125" s="53"/>
      <c r="S125" s="53"/>
      <c r="T125" s="53"/>
      <c r="U125" s="53"/>
      <c r="V125" s="53"/>
      <c r="W125" s="53"/>
    </row>
    <row r="126" spans="1:23" ht="12.75" hidden="1" customHeight="1" x14ac:dyDescent="0.2">
      <c r="A126" s="92"/>
      <c r="B126" s="53"/>
      <c r="C126" s="53"/>
      <c r="D126" s="53"/>
      <c r="E126" s="59"/>
      <c r="F126" s="59"/>
      <c r="G126" s="59"/>
      <c r="I126" s="53"/>
      <c r="J126" s="53"/>
      <c r="K126" s="53"/>
      <c r="L126" s="53"/>
      <c r="M126" s="53"/>
      <c r="N126" s="53"/>
      <c r="O126" s="53"/>
      <c r="P126" s="53"/>
      <c r="Q126" s="53"/>
      <c r="R126" s="53"/>
      <c r="S126" s="53"/>
      <c r="T126" s="53"/>
      <c r="U126" s="53"/>
      <c r="V126" s="53"/>
      <c r="W126" s="53"/>
    </row>
    <row r="127" spans="1:23" ht="12.75" hidden="1" customHeight="1" x14ac:dyDescent="0.2">
      <c r="A127" s="92"/>
      <c r="B127" s="53"/>
      <c r="C127" s="53"/>
      <c r="D127" s="53"/>
      <c r="E127" s="59"/>
      <c r="F127" s="59"/>
      <c r="G127" s="59"/>
      <c r="I127" s="53"/>
      <c r="J127" s="53"/>
      <c r="K127" s="53"/>
      <c r="L127" s="53"/>
      <c r="M127" s="53"/>
      <c r="N127" s="53"/>
      <c r="O127" s="53"/>
      <c r="P127" s="53"/>
      <c r="Q127" s="53"/>
      <c r="R127" s="53"/>
      <c r="S127" s="53"/>
      <c r="T127" s="53"/>
      <c r="U127" s="53"/>
      <c r="V127" s="53"/>
      <c r="W127" s="53"/>
    </row>
    <row r="128" spans="1:23" ht="12.75" hidden="1" customHeight="1" x14ac:dyDescent="0.2">
      <c r="A128" s="92"/>
      <c r="B128" s="53"/>
      <c r="C128" s="53"/>
      <c r="D128" s="53"/>
      <c r="E128" s="59"/>
      <c r="F128" s="59"/>
      <c r="G128" s="59"/>
      <c r="I128" s="53"/>
      <c r="J128" s="53"/>
      <c r="K128" s="53"/>
      <c r="L128" s="53"/>
      <c r="M128" s="53"/>
      <c r="N128" s="53"/>
      <c r="O128" s="53"/>
      <c r="P128" s="53"/>
      <c r="Q128" s="53"/>
      <c r="R128" s="53"/>
      <c r="S128" s="53"/>
      <c r="T128" s="53"/>
      <c r="U128" s="53"/>
      <c r="V128" s="53"/>
      <c r="W128" s="53"/>
    </row>
    <row r="129" spans="1:23" ht="12.75" hidden="1" customHeight="1" x14ac:dyDescent="0.2">
      <c r="A129" s="92"/>
      <c r="B129" s="53"/>
      <c r="C129" s="53"/>
      <c r="D129" s="53"/>
      <c r="E129" s="59"/>
      <c r="F129" s="59"/>
      <c r="G129" s="59"/>
      <c r="I129" s="53"/>
      <c r="J129" s="53"/>
      <c r="K129" s="53"/>
      <c r="L129" s="53"/>
      <c r="M129" s="53"/>
      <c r="N129" s="53"/>
      <c r="O129" s="53"/>
      <c r="P129" s="53"/>
      <c r="Q129" s="53"/>
      <c r="R129" s="53"/>
      <c r="S129" s="53"/>
      <c r="T129" s="53"/>
      <c r="U129" s="53"/>
      <c r="V129" s="53"/>
      <c r="W129" s="53"/>
    </row>
    <row r="130" spans="1:23" ht="12.75" hidden="1" customHeight="1" x14ac:dyDescent="0.2">
      <c r="A130" s="92"/>
      <c r="B130" s="53"/>
      <c r="C130" s="53"/>
      <c r="D130" s="53"/>
      <c r="E130" s="59"/>
      <c r="F130" s="59"/>
      <c r="G130" s="59"/>
      <c r="I130" s="53"/>
      <c r="J130" s="53"/>
      <c r="K130" s="53"/>
      <c r="L130" s="53"/>
      <c r="M130" s="53"/>
      <c r="N130" s="53"/>
      <c r="O130" s="53"/>
      <c r="P130" s="53"/>
      <c r="Q130" s="53"/>
      <c r="R130" s="53"/>
      <c r="S130" s="53"/>
      <c r="T130" s="53"/>
      <c r="U130" s="53"/>
      <c r="V130" s="53"/>
      <c r="W130" s="53"/>
    </row>
    <row r="131" spans="1:23" ht="12.75" hidden="1" customHeight="1" x14ac:dyDescent="0.2">
      <c r="A131" s="92"/>
      <c r="B131" s="53"/>
      <c r="C131" s="53"/>
      <c r="D131" s="53"/>
      <c r="E131" s="59"/>
      <c r="F131" s="59"/>
      <c r="G131" s="59"/>
      <c r="I131" s="53"/>
      <c r="J131" s="53"/>
      <c r="K131" s="53"/>
      <c r="L131" s="53"/>
      <c r="M131" s="53"/>
      <c r="N131" s="53"/>
      <c r="O131" s="53"/>
      <c r="P131" s="53"/>
      <c r="Q131" s="53"/>
      <c r="R131" s="53"/>
      <c r="S131" s="53"/>
      <c r="T131" s="53"/>
      <c r="U131" s="53"/>
      <c r="V131" s="53"/>
      <c r="W131" s="53"/>
    </row>
    <row r="132" spans="1:23" ht="12.75" hidden="1" customHeight="1" x14ac:dyDescent="0.2">
      <c r="A132" s="92"/>
      <c r="B132" s="53"/>
      <c r="C132" s="53"/>
      <c r="D132" s="53"/>
      <c r="E132" s="59"/>
      <c r="F132" s="59"/>
      <c r="G132" s="59"/>
      <c r="I132" s="53"/>
      <c r="J132" s="53"/>
      <c r="K132" s="53"/>
      <c r="L132" s="53"/>
      <c r="M132" s="53"/>
      <c r="N132" s="53"/>
      <c r="O132" s="53"/>
      <c r="P132" s="53"/>
      <c r="Q132" s="53"/>
      <c r="R132" s="53"/>
      <c r="S132" s="53"/>
      <c r="T132" s="53"/>
      <c r="U132" s="53"/>
      <c r="V132" s="53"/>
      <c r="W132" s="53"/>
    </row>
    <row r="133" spans="1:23" ht="12.75" hidden="1" customHeight="1" x14ac:dyDescent="0.2">
      <c r="A133" s="92"/>
      <c r="B133" s="53"/>
      <c r="C133" s="53"/>
      <c r="D133" s="53"/>
      <c r="E133" s="59"/>
      <c r="F133" s="59"/>
      <c r="G133" s="59"/>
      <c r="I133" s="53"/>
      <c r="J133" s="53"/>
      <c r="K133" s="53"/>
      <c r="L133" s="53"/>
      <c r="M133" s="53"/>
      <c r="N133" s="53"/>
      <c r="O133" s="53"/>
      <c r="P133" s="53"/>
      <c r="Q133" s="53"/>
      <c r="R133" s="53"/>
      <c r="S133" s="53"/>
      <c r="T133" s="53"/>
      <c r="U133" s="53"/>
      <c r="V133" s="53"/>
      <c r="W133" s="53"/>
    </row>
    <row r="134" spans="1:23" ht="12.75" hidden="1" customHeight="1" x14ac:dyDescent="0.2">
      <c r="A134" s="92"/>
      <c r="B134" s="53"/>
      <c r="C134" s="53"/>
      <c r="D134" s="53"/>
      <c r="E134" s="59"/>
      <c r="F134" s="59"/>
      <c r="G134" s="59"/>
      <c r="I134" s="53"/>
      <c r="J134" s="53"/>
      <c r="K134" s="53"/>
      <c r="L134" s="53"/>
      <c r="M134" s="53"/>
      <c r="N134" s="53"/>
      <c r="O134" s="53"/>
      <c r="P134" s="53"/>
      <c r="Q134" s="53"/>
      <c r="R134" s="53"/>
      <c r="S134" s="53"/>
      <c r="T134" s="53"/>
      <c r="U134" s="53"/>
      <c r="V134" s="53"/>
      <c r="W134" s="53"/>
    </row>
    <row r="135" spans="1:23" ht="12.75" hidden="1" customHeight="1" x14ac:dyDescent="0.2">
      <c r="A135" s="92"/>
      <c r="B135" s="53"/>
      <c r="C135" s="53"/>
      <c r="D135" s="53"/>
      <c r="E135" s="59"/>
      <c r="F135" s="59"/>
      <c r="G135" s="59"/>
      <c r="I135" s="53"/>
      <c r="J135" s="53"/>
      <c r="K135" s="53"/>
      <c r="L135" s="53"/>
      <c r="M135" s="53"/>
      <c r="N135" s="53"/>
      <c r="O135" s="53"/>
      <c r="P135" s="53"/>
      <c r="Q135" s="53"/>
      <c r="R135" s="53"/>
      <c r="S135" s="53"/>
      <c r="T135" s="53"/>
      <c r="U135" s="53"/>
      <c r="V135" s="53"/>
      <c r="W135" s="53"/>
    </row>
    <row r="136" spans="1:23" ht="12.75" hidden="1" customHeight="1" x14ac:dyDescent="0.2">
      <c r="A136" s="92"/>
      <c r="B136" s="53"/>
      <c r="C136" s="53"/>
      <c r="D136" s="53"/>
      <c r="E136" s="59"/>
      <c r="F136" s="59"/>
      <c r="G136" s="59"/>
      <c r="I136" s="53"/>
      <c r="J136" s="53"/>
      <c r="K136" s="53"/>
      <c r="L136" s="53"/>
      <c r="M136" s="53"/>
      <c r="N136" s="53"/>
      <c r="O136" s="53"/>
      <c r="P136" s="53"/>
      <c r="Q136" s="53"/>
      <c r="R136" s="53"/>
      <c r="S136" s="53"/>
      <c r="T136" s="53"/>
      <c r="U136" s="53"/>
      <c r="V136" s="53"/>
      <c r="W136" s="53"/>
    </row>
    <row r="137" spans="1:23" ht="12.75" hidden="1" customHeight="1" x14ac:dyDescent="0.2">
      <c r="A137" s="92"/>
      <c r="B137" s="53"/>
      <c r="C137" s="53"/>
      <c r="D137" s="53"/>
      <c r="E137" s="59"/>
      <c r="F137" s="59"/>
      <c r="G137" s="59"/>
      <c r="I137" s="53"/>
      <c r="J137" s="53"/>
      <c r="K137" s="53"/>
      <c r="L137" s="53"/>
      <c r="M137" s="53"/>
      <c r="N137" s="53"/>
      <c r="O137" s="53"/>
      <c r="P137" s="53"/>
      <c r="Q137" s="53"/>
      <c r="R137" s="53"/>
      <c r="S137" s="53"/>
      <c r="T137" s="53"/>
      <c r="U137" s="53"/>
      <c r="V137" s="53"/>
      <c r="W137" s="53"/>
    </row>
    <row r="138" spans="1:23" ht="12.75" hidden="1" customHeight="1" x14ac:dyDescent="0.2">
      <c r="A138" s="92"/>
      <c r="B138" s="53"/>
      <c r="C138" s="53"/>
      <c r="D138" s="53"/>
      <c r="E138" s="59"/>
      <c r="F138" s="59"/>
      <c r="G138" s="59"/>
      <c r="I138" s="53"/>
      <c r="J138" s="53"/>
      <c r="K138" s="53"/>
      <c r="L138" s="53"/>
      <c r="M138" s="53"/>
      <c r="N138" s="53"/>
      <c r="O138" s="53"/>
      <c r="P138" s="53"/>
      <c r="Q138" s="53"/>
      <c r="R138" s="53"/>
      <c r="S138" s="53"/>
      <c r="T138" s="53"/>
      <c r="U138" s="53"/>
      <c r="V138" s="53"/>
      <c r="W138" s="53"/>
    </row>
    <row r="139" spans="1:23" ht="12.75" hidden="1" customHeight="1" x14ac:dyDescent="0.2">
      <c r="A139" s="92"/>
      <c r="B139" s="53"/>
      <c r="C139" s="53"/>
      <c r="D139" s="53"/>
      <c r="E139" s="59"/>
      <c r="F139" s="59"/>
      <c r="G139" s="59"/>
      <c r="I139" s="53"/>
      <c r="J139" s="53"/>
      <c r="K139" s="53"/>
      <c r="L139" s="53"/>
      <c r="M139" s="53"/>
      <c r="N139" s="53"/>
      <c r="O139" s="53"/>
      <c r="P139" s="53"/>
      <c r="Q139" s="53"/>
      <c r="R139" s="53"/>
      <c r="S139" s="53"/>
      <c r="T139" s="53"/>
      <c r="U139" s="53"/>
      <c r="V139" s="53"/>
      <c r="W139" s="53"/>
    </row>
    <row r="140" spans="1:23" ht="12.75" hidden="1" customHeight="1" x14ac:dyDescent="0.2">
      <c r="A140" s="92"/>
      <c r="B140" s="53"/>
      <c r="C140" s="53"/>
      <c r="D140" s="53"/>
      <c r="E140" s="59"/>
      <c r="F140" s="59"/>
      <c r="G140" s="59"/>
      <c r="I140" s="53"/>
      <c r="J140" s="53"/>
      <c r="K140" s="53"/>
      <c r="L140" s="53"/>
      <c r="M140" s="53"/>
      <c r="N140" s="53"/>
      <c r="O140" s="53"/>
      <c r="P140" s="53"/>
      <c r="Q140" s="53"/>
      <c r="R140" s="53"/>
      <c r="S140" s="53"/>
      <c r="T140" s="53"/>
      <c r="U140" s="53"/>
      <c r="V140" s="53"/>
      <c r="W140" s="53"/>
    </row>
    <row r="141" spans="1:23" ht="12.75" hidden="1" customHeight="1" x14ac:dyDescent="0.2">
      <c r="A141" s="92"/>
      <c r="B141" s="53"/>
      <c r="C141" s="53"/>
      <c r="D141" s="53"/>
      <c r="E141" s="59"/>
      <c r="F141" s="59"/>
      <c r="G141" s="59"/>
      <c r="I141" s="53"/>
      <c r="J141" s="53"/>
      <c r="K141" s="53"/>
      <c r="L141" s="53"/>
      <c r="M141" s="53"/>
      <c r="N141" s="53"/>
      <c r="O141" s="53"/>
      <c r="P141" s="53"/>
      <c r="Q141" s="53"/>
      <c r="R141" s="53"/>
      <c r="S141" s="53"/>
      <c r="T141" s="53"/>
      <c r="U141" s="53"/>
      <c r="V141" s="53"/>
      <c r="W141" s="53"/>
    </row>
    <row r="142" spans="1:23" ht="12.75" hidden="1" customHeight="1" x14ac:dyDescent="0.2">
      <c r="A142" s="92"/>
      <c r="B142" s="53"/>
      <c r="C142" s="53"/>
      <c r="D142" s="53"/>
      <c r="E142" s="59"/>
      <c r="F142" s="59"/>
      <c r="G142" s="59"/>
      <c r="I142" s="53"/>
      <c r="J142" s="53"/>
      <c r="K142" s="53"/>
      <c r="L142" s="53"/>
      <c r="M142" s="53"/>
      <c r="N142" s="53"/>
      <c r="O142" s="53"/>
      <c r="P142" s="53"/>
      <c r="Q142" s="53"/>
      <c r="R142" s="53"/>
      <c r="S142" s="53"/>
      <c r="T142" s="53"/>
      <c r="U142" s="53"/>
      <c r="V142" s="53"/>
      <c r="W142" s="53"/>
    </row>
    <row r="143" spans="1:23" ht="12.75" hidden="1" customHeight="1" x14ac:dyDescent="0.2">
      <c r="A143" s="92"/>
      <c r="B143" s="53"/>
      <c r="C143" s="53"/>
      <c r="D143" s="53"/>
      <c r="E143" s="59"/>
      <c r="F143" s="59"/>
      <c r="G143" s="59"/>
      <c r="I143" s="53"/>
      <c r="J143" s="53"/>
      <c r="K143" s="53"/>
      <c r="L143" s="53"/>
      <c r="M143" s="53"/>
      <c r="N143" s="53"/>
      <c r="O143" s="53"/>
      <c r="P143" s="53"/>
      <c r="Q143" s="53"/>
      <c r="R143" s="53"/>
      <c r="S143" s="53"/>
      <c r="T143" s="53"/>
      <c r="U143" s="53"/>
      <c r="V143" s="53"/>
      <c r="W143" s="53"/>
    </row>
    <row r="144" spans="1:23" ht="12.75" hidden="1" customHeight="1" x14ac:dyDescent="0.2">
      <c r="A144" s="92"/>
      <c r="B144" s="53"/>
      <c r="C144" s="53"/>
      <c r="D144" s="53"/>
      <c r="E144" s="59"/>
      <c r="F144" s="59"/>
      <c r="G144" s="59"/>
      <c r="I144" s="53"/>
      <c r="J144" s="53"/>
      <c r="K144" s="53"/>
      <c r="L144" s="53"/>
      <c r="M144" s="53"/>
      <c r="N144" s="53"/>
      <c r="O144" s="53"/>
      <c r="P144" s="53"/>
      <c r="Q144" s="53"/>
      <c r="R144" s="53"/>
      <c r="S144" s="53"/>
      <c r="T144" s="53"/>
      <c r="U144" s="53"/>
      <c r="V144" s="53"/>
      <c r="W144" s="53"/>
    </row>
    <row r="145" spans="1:23" ht="12.75" hidden="1" customHeight="1" x14ac:dyDescent="0.2">
      <c r="A145" s="92"/>
      <c r="B145" s="53"/>
      <c r="C145" s="53"/>
      <c r="D145" s="53"/>
      <c r="E145" s="59"/>
      <c r="F145" s="59"/>
      <c r="G145" s="59"/>
      <c r="I145" s="53"/>
      <c r="J145" s="53"/>
      <c r="K145" s="53"/>
      <c r="L145" s="53"/>
      <c r="M145" s="53"/>
      <c r="N145" s="53"/>
      <c r="O145" s="53"/>
      <c r="P145" s="53"/>
      <c r="Q145" s="53"/>
      <c r="R145" s="53"/>
      <c r="S145" s="53"/>
      <c r="T145" s="53"/>
      <c r="U145" s="53"/>
      <c r="V145" s="53"/>
      <c r="W145" s="53"/>
    </row>
    <row r="146" spans="1:23" ht="12.75" hidden="1" customHeight="1" x14ac:dyDescent="0.2">
      <c r="A146" s="92"/>
      <c r="B146" s="53"/>
      <c r="C146" s="53"/>
      <c r="D146" s="53"/>
      <c r="E146" s="59"/>
      <c r="F146" s="59"/>
      <c r="G146" s="59"/>
      <c r="I146" s="53"/>
      <c r="J146" s="53"/>
      <c r="K146" s="53"/>
      <c r="L146" s="53"/>
      <c r="M146" s="53"/>
      <c r="N146" s="53"/>
      <c r="O146" s="53"/>
      <c r="P146" s="53"/>
      <c r="Q146" s="53"/>
      <c r="R146" s="53"/>
      <c r="S146" s="53"/>
      <c r="T146" s="53"/>
      <c r="U146" s="53"/>
      <c r="V146" s="53"/>
      <c r="W146" s="53"/>
    </row>
    <row r="147" spans="1:23" ht="12.75" hidden="1" customHeight="1" x14ac:dyDescent="0.2">
      <c r="A147" s="92"/>
      <c r="B147" s="53"/>
      <c r="C147" s="53"/>
      <c r="D147" s="53"/>
      <c r="E147" s="59"/>
      <c r="F147" s="59"/>
      <c r="G147" s="59"/>
      <c r="I147" s="53"/>
      <c r="J147" s="53"/>
      <c r="K147" s="53"/>
      <c r="L147" s="53"/>
      <c r="M147" s="53"/>
      <c r="N147" s="53"/>
      <c r="O147" s="53"/>
      <c r="P147" s="53"/>
      <c r="Q147" s="53"/>
      <c r="R147" s="53"/>
      <c r="S147" s="53"/>
      <c r="T147" s="53"/>
      <c r="U147" s="53"/>
      <c r="V147" s="53"/>
      <c r="W147" s="53"/>
    </row>
    <row r="148" spans="1:23" ht="12.75" hidden="1" customHeight="1" x14ac:dyDescent="0.2">
      <c r="A148" s="92"/>
      <c r="B148" s="53"/>
      <c r="C148" s="53"/>
      <c r="D148" s="53"/>
      <c r="E148" s="59"/>
      <c r="F148" s="59"/>
      <c r="G148" s="59"/>
      <c r="I148" s="53"/>
      <c r="J148" s="53"/>
      <c r="K148" s="53"/>
      <c r="L148" s="53"/>
      <c r="M148" s="53"/>
      <c r="N148" s="53"/>
      <c r="O148" s="53"/>
      <c r="P148" s="53"/>
      <c r="Q148" s="53"/>
      <c r="R148" s="53"/>
      <c r="S148" s="53"/>
      <c r="T148" s="53"/>
      <c r="U148" s="53"/>
      <c r="V148" s="53"/>
      <c r="W148" s="53"/>
    </row>
    <row r="149" spans="1:23" ht="12.75" hidden="1" customHeight="1" x14ac:dyDescent="0.2">
      <c r="A149" s="92"/>
      <c r="B149" s="53"/>
      <c r="C149" s="53"/>
      <c r="D149" s="53"/>
      <c r="E149" s="59"/>
      <c r="F149" s="59"/>
      <c r="G149" s="59"/>
      <c r="I149" s="53"/>
      <c r="J149" s="53"/>
      <c r="K149" s="53"/>
      <c r="L149" s="53"/>
      <c r="M149" s="53"/>
      <c r="N149" s="53"/>
      <c r="O149" s="53"/>
      <c r="P149" s="53"/>
      <c r="Q149" s="53"/>
      <c r="R149" s="53"/>
      <c r="S149" s="53"/>
      <c r="T149" s="53"/>
      <c r="U149" s="53"/>
      <c r="V149" s="53"/>
      <c r="W149" s="53"/>
    </row>
    <row r="150" spans="1:23" ht="12.75" hidden="1" customHeight="1" x14ac:dyDescent="0.2">
      <c r="A150" s="92"/>
      <c r="B150" s="53"/>
      <c r="C150" s="53"/>
      <c r="D150" s="53"/>
      <c r="E150" s="59"/>
      <c r="F150" s="59"/>
      <c r="G150" s="59"/>
      <c r="I150" s="53"/>
      <c r="J150" s="53"/>
      <c r="K150" s="53"/>
      <c r="L150" s="53"/>
      <c r="M150" s="53"/>
      <c r="N150" s="53"/>
      <c r="O150" s="53"/>
      <c r="P150" s="53"/>
      <c r="Q150" s="53"/>
      <c r="R150" s="53"/>
      <c r="S150" s="53"/>
      <c r="T150" s="53"/>
      <c r="U150" s="53"/>
      <c r="V150" s="53"/>
      <c r="W150" s="53"/>
    </row>
    <row r="151" spans="1:23" ht="12.75" hidden="1" customHeight="1" x14ac:dyDescent="0.2">
      <c r="A151" s="92"/>
      <c r="B151" s="53"/>
      <c r="C151" s="53"/>
      <c r="D151" s="53"/>
      <c r="E151" s="59"/>
      <c r="F151" s="59"/>
      <c r="G151" s="59"/>
      <c r="I151" s="53"/>
      <c r="J151" s="53"/>
      <c r="K151" s="53"/>
      <c r="L151" s="53"/>
      <c r="M151" s="53"/>
      <c r="N151" s="53"/>
      <c r="O151" s="53"/>
      <c r="P151" s="53"/>
      <c r="Q151" s="53"/>
      <c r="R151" s="53"/>
      <c r="S151" s="53"/>
      <c r="T151" s="53"/>
      <c r="U151" s="53"/>
      <c r="V151" s="53"/>
      <c r="W151" s="53"/>
    </row>
    <row r="152" spans="1:23" ht="12.75" hidden="1" customHeight="1" x14ac:dyDescent="0.2">
      <c r="A152" s="92"/>
      <c r="B152" s="53"/>
      <c r="C152" s="53"/>
      <c r="D152" s="53"/>
      <c r="E152" s="59"/>
      <c r="F152" s="59"/>
      <c r="G152" s="59"/>
      <c r="I152" s="53"/>
      <c r="J152" s="53"/>
      <c r="K152" s="53"/>
      <c r="L152" s="53"/>
      <c r="M152" s="53"/>
      <c r="N152" s="53"/>
      <c r="O152" s="53"/>
      <c r="P152" s="53"/>
      <c r="Q152" s="53"/>
      <c r="R152" s="53"/>
      <c r="S152" s="53"/>
      <c r="T152" s="53"/>
      <c r="U152" s="53"/>
      <c r="V152" s="53"/>
      <c r="W152" s="53"/>
    </row>
    <row r="153" spans="1:23" ht="12.75" hidden="1" customHeight="1" x14ac:dyDescent="0.2">
      <c r="A153" s="92"/>
      <c r="B153" s="53"/>
      <c r="C153" s="53"/>
      <c r="D153" s="53"/>
      <c r="E153" s="59"/>
      <c r="F153" s="59"/>
      <c r="G153" s="59"/>
      <c r="I153" s="53"/>
      <c r="J153" s="53"/>
      <c r="K153" s="53"/>
      <c r="L153" s="53"/>
      <c r="M153" s="53"/>
      <c r="N153" s="53"/>
      <c r="O153" s="53"/>
      <c r="P153" s="53"/>
      <c r="Q153" s="53"/>
      <c r="R153" s="53"/>
      <c r="S153" s="53"/>
      <c r="T153" s="53"/>
      <c r="U153" s="53"/>
      <c r="V153" s="53"/>
      <c r="W153" s="53"/>
    </row>
    <row r="154" spans="1:23" ht="12.75" hidden="1" customHeight="1" x14ac:dyDescent="0.2">
      <c r="A154" s="92"/>
      <c r="B154" s="53"/>
      <c r="C154" s="53"/>
      <c r="D154" s="53"/>
      <c r="E154" s="59"/>
      <c r="F154" s="59"/>
      <c r="G154" s="59"/>
      <c r="I154" s="53"/>
      <c r="J154" s="53"/>
      <c r="K154" s="53"/>
      <c r="L154" s="53"/>
      <c r="M154" s="53"/>
      <c r="N154" s="53"/>
      <c r="O154" s="53"/>
      <c r="P154" s="53"/>
      <c r="Q154" s="53"/>
      <c r="R154" s="53"/>
      <c r="S154" s="53"/>
      <c r="T154" s="53"/>
      <c r="U154" s="53"/>
      <c r="V154" s="53"/>
      <c r="W154" s="53"/>
    </row>
    <row r="155" spans="1:23" ht="12.75" hidden="1" customHeight="1" x14ac:dyDescent="0.2">
      <c r="A155" s="92"/>
      <c r="B155" s="53"/>
      <c r="C155" s="53"/>
      <c r="D155" s="53"/>
      <c r="E155" s="59"/>
      <c r="F155" s="59"/>
      <c r="G155" s="59"/>
      <c r="I155" s="53"/>
      <c r="J155" s="53"/>
      <c r="K155" s="53"/>
      <c r="L155" s="53"/>
      <c r="M155" s="53"/>
      <c r="N155" s="53"/>
      <c r="O155" s="53"/>
      <c r="P155" s="53"/>
      <c r="Q155" s="53"/>
      <c r="R155" s="53"/>
      <c r="S155" s="53"/>
      <c r="T155" s="53"/>
      <c r="U155" s="53"/>
      <c r="V155" s="53"/>
      <c r="W155" s="53"/>
    </row>
    <row r="156" spans="1:23" ht="12.75" hidden="1" customHeight="1" x14ac:dyDescent="0.2">
      <c r="A156" s="92"/>
      <c r="B156" s="53"/>
      <c r="C156" s="53"/>
      <c r="D156" s="53"/>
      <c r="E156" s="59"/>
      <c r="F156" s="59"/>
      <c r="G156" s="59"/>
      <c r="I156" s="53"/>
      <c r="J156" s="53"/>
      <c r="K156" s="53"/>
      <c r="L156" s="53"/>
      <c r="M156" s="53"/>
      <c r="N156" s="53"/>
      <c r="O156" s="53"/>
      <c r="P156" s="53"/>
      <c r="Q156" s="53"/>
      <c r="R156" s="53"/>
      <c r="S156" s="53"/>
      <c r="T156" s="53"/>
      <c r="U156" s="53"/>
      <c r="V156" s="53"/>
      <c r="W156" s="53"/>
    </row>
    <row r="157" spans="1:23" ht="12.75" hidden="1" customHeight="1" x14ac:dyDescent="0.2">
      <c r="A157" s="92"/>
      <c r="B157" s="53"/>
      <c r="C157" s="53"/>
      <c r="D157" s="53"/>
      <c r="E157" s="59"/>
      <c r="F157" s="59"/>
      <c r="G157" s="59"/>
      <c r="I157" s="53"/>
      <c r="J157" s="53"/>
      <c r="K157" s="53"/>
      <c r="L157" s="53"/>
      <c r="M157" s="53"/>
      <c r="N157" s="53"/>
      <c r="O157" s="53"/>
      <c r="P157" s="53"/>
      <c r="Q157" s="53"/>
      <c r="R157" s="53"/>
      <c r="S157" s="53"/>
      <c r="T157" s="53"/>
      <c r="U157" s="53"/>
      <c r="V157" s="53"/>
      <c r="W157" s="53"/>
    </row>
    <row r="158" spans="1:23" ht="12.75" hidden="1" customHeight="1" x14ac:dyDescent="0.2">
      <c r="A158" s="92"/>
      <c r="B158" s="53"/>
      <c r="C158" s="53"/>
      <c r="D158" s="53"/>
      <c r="E158" s="59"/>
      <c r="F158" s="59"/>
      <c r="G158" s="59"/>
      <c r="I158" s="53"/>
      <c r="J158" s="53"/>
      <c r="K158" s="53"/>
      <c r="L158" s="53"/>
      <c r="M158" s="53"/>
      <c r="N158" s="53"/>
      <c r="O158" s="53"/>
      <c r="P158" s="53"/>
      <c r="Q158" s="53"/>
      <c r="R158" s="53"/>
      <c r="S158" s="53"/>
      <c r="T158" s="53"/>
      <c r="U158" s="53"/>
      <c r="V158" s="53"/>
      <c r="W158" s="53"/>
    </row>
    <row r="159" spans="1:23" ht="12.75" hidden="1" customHeight="1" x14ac:dyDescent="0.2">
      <c r="A159" s="92"/>
      <c r="B159" s="53"/>
      <c r="C159" s="53"/>
      <c r="D159" s="53"/>
      <c r="E159" s="59"/>
      <c r="F159" s="59"/>
      <c r="G159" s="59"/>
      <c r="I159" s="53"/>
      <c r="J159" s="53"/>
      <c r="K159" s="53"/>
      <c r="L159" s="53"/>
      <c r="M159" s="53"/>
      <c r="N159" s="53"/>
      <c r="O159" s="53"/>
      <c r="P159" s="53"/>
      <c r="Q159" s="53"/>
      <c r="R159" s="53"/>
      <c r="S159" s="53"/>
      <c r="T159" s="53"/>
      <c r="U159" s="53"/>
      <c r="V159" s="53"/>
      <c r="W159" s="53"/>
    </row>
    <row r="160" spans="1:23" ht="12.75" hidden="1" customHeight="1" x14ac:dyDescent="0.2">
      <c r="A160" s="92"/>
      <c r="B160" s="53"/>
      <c r="C160" s="53"/>
      <c r="D160" s="53"/>
      <c r="E160" s="59"/>
      <c r="F160" s="59"/>
      <c r="G160" s="59"/>
      <c r="I160" s="53"/>
      <c r="J160" s="53"/>
      <c r="K160" s="53"/>
      <c r="L160" s="53"/>
      <c r="M160" s="53"/>
      <c r="N160" s="53"/>
      <c r="O160" s="53"/>
      <c r="P160" s="53"/>
      <c r="Q160" s="53"/>
      <c r="R160" s="53"/>
      <c r="S160" s="53"/>
      <c r="T160" s="53"/>
      <c r="U160" s="53"/>
      <c r="V160" s="53"/>
      <c r="W160" s="53"/>
    </row>
    <row r="161" spans="1:23" ht="12.75" hidden="1" customHeight="1" x14ac:dyDescent="0.2">
      <c r="A161" s="92"/>
      <c r="B161" s="53"/>
      <c r="C161" s="53"/>
      <c r="D161" s="53"/>
      <c r="E161" s="59"/>
      <c r="F161" s="59"/>
      <c r="G161" s="59"/>
      <c r="I161" s="53"/>
      <c r="J161" s="53"/>
      <c r="K161" s="53"/>
      <c r="L161" s="53"/>
      <c r="M161" s="53"/>
      <c r="N161" s="53"/>
      <c r="O161" s="53"/>
      <c r="P161" s="53"/>
      <c r="Q161" s="53"/>
      <c r="R161" s="53"/>
      <c r="S161" s="53"/>
      <c r="T161" s="53"/>
      <c r="U161" s="53"/>
      <c r="V161" s="53"/>
      <c r="W161" s="53"/>
    </row>
    <row r="162" spans="1:23" ht="12.75" hidden="1" customHeight="1" x14ac:dyDescent="0.2">
      <c r="A162" s="92"/>
      <c r="B162" s="53"/>
      <c r="C162" s="53"/>
      <c r="D162" s="53"/>
      <c r="E162" s="59"/>
      <c r="F162" s="59"/>
      <c r="G162" s="59"/>
      <c r="I162" s="53"/>
      <c r="J162" s="53"/>
      <c r="K162" s="53"/>
      <c r="L162" s="53"/>
      <c r="M162" s="53"/>
      <c r="N162" s="53"/>
      <c r="O162" s="53"/>
      <c r="P162" s="53"/>
      <c r="Q162" s="53"/>
      <c r="R162" s="53"/>
      <c r="S162" s="53"/>
      <c r="T162" s="53"/>
      <c r="U162" s="53"/>
      <c r="V162" s="53"/>
      <c r="W162" s="53"/>
    </row>
    <row r="163" spans="1:23" ht="12.75" hidden="1" customHeight="1" x14ac:dyDescent="0.2">
      <c r="A163" s="92"/>
      <c r="B163" s="53"/>
      <c r="C163" s="53"/>
      <c r="D163" s="53"/>
      <c r="E163" s="59"/>
      <c r="F163" s="59"/>
      <c r="G163" s="59"/>
      <c r="I163" s="53"/>
      <c r="J163" s="53"/>
      <c r="K163" s="53"/>
      <c r="L163" s="53"/>
      <c r="M163" s="53"/>
      <c r="N163" s="53"/>
      <c r="O163" s="53"/>
      <c r="P163" s="53"/>
      <c r="Q163" s="53"/>
      <c r="R163" s="53"/>
      <c r="S163" s="53"/>
      <c r="T163" s="53"/>
      <c r="U163" s="53"/>
      <c r="V163" s="53"/>
      <c r="W163" s="53"/>
    </row>
    <row r="164" spans="1:23" ht="12.75" hidden="1" customHeight="1" x14ac:dyDescent="0.2">
      <c r="A164" s="92"/>
      <c r="B164" s="53"/>
      <c r="C164" s="53"/>
      <c r="D164" s="53"/>
      <c r="E164" s="59"/>
      <c r="F164" s="59"/>
      <c r="G164" s="59"/>
      <c r="I164" s="53"/>
      <c r="J164" s="53"/>
      <c r="K164" s="53"/>
      <c r="L164" s="53"/>
      <c r="M164" s="53"/>
      <c r="N164" s="53"/>
      <c r="O164" s="53"/>
      <c r="P164" s="53"/>
      <c r="Q164" s="53"/>
      <c r="R164" s="53"/>
      <c r="S164" s="53"/>
      <c r="T164" s="53"/>
      <c r="U164" s="53"/>
      <c r="V164" s="53"/>
      <c r="W164" s="53"/>
    </row>
    <row r="165" spans="1:23" ht="12.75" hidden="1" customHeight="1" x14ac:dyDescent="0.2">
      <c r="A165" s="92"/>
      <c r="B165" s="53"/>
      <c r="C165" s="53"/>
      <c r="D165" s="53"/>
      <c r="E165" s="59"/>
      <c r="F165" s="59"/>
      <c r="G165" s="59"/>
      <c r="I165" s="53"/>
      <c r="J165" s="53"/>
      <c r="K165" s="53"/>
      <c r="L165" s="53"/>
      <c r="M165" s="53"/>
      <c r="N165" s="53"/>
      <c r="O165" s="53"/>
      <c r="P165" s="53"/>
      <c r="Q165" s="53"/>
      <c r="R165" s="53"/>
      <c r="S165" s="53"/>
      <c r="T165" s="53"/>
      <c r="U165" s="53"/>
      <c r="V165" s="53"/>
      <c r="W165" s="53"/>
    </row>
    <row r="166" spans="1:23" ht="12.75" hidden="1" customHeight="1" x14ac:dyDescent="0.2">
      <c r="A166" s="92"/>
      <c r="B166" s="53"/>
      <c r="C166" s="53"/>
      <c r="D166" s="53"/>
      <c r="E166" s="59"/>
      <c r="F166" s="59"/>
      <c r="G166" s="59"/>
      <c r="I166" s="53"/>
      <c r="J166" s="53"/>
      <c r="K166" s="53"/>
      <c r="L166" s="53"/>
      <c r="M166" s="53"/>
      <c r="N166" s="53"/>
      <c r="O166" s="53"/>
      <c r="P166" s="53"/>
      <c r="Q166" s="53"/>
      <c r="R166" s="53"/>
      <c r="S166" s="53"/>
      <c r="T166" s="53"/>
      <c r="U166" s="53"/>
      <c r="V166" s="53"/>
      <c r="W166" s="53"/>
    </row>
    <row r="167" spans="1:23" ht="12.75" hidden="1" customHeight="1" x14ac:dyDescent="0.2">
      <c r="A167" s="92"/>
      <c r="B167" s="53"/>
      <c r="C167" s="53"/>
      <c r="D167" s="53"/>
      <c r="E167" s="59"/>
      <c r="F167" s="59"/>
      <c r="G167" s="59"/>
      <c r="I167" s="53"/>
      <c r="J167" s="53"/>
      <c r="K167" s="53"/>
      <c r="L167" s="53"/>
      <c r="M167" s="53"/>
      <c r="N167" s="53"/>
      <c r="O167" s="53"/>
      <c r="P167" s="53"/>
      <c r="Q167" s="53"/>
      <c r="R167" s="53"/>
      <c r="S167" s="53"/>
      <c r="T167" s="53"/>
      <c r="U167" s="53"/>
      <c r="V167" s="53"/>
      <c r="W167" s="53"/>
    </row>
    <row r="168" spans="1:23" ht="12.75" hidden="1" customHeight="1" x14ac:dyDescent="0.2">
      <c r="A168" s="92"/>
      <c r="B168" s="53"/>
      <c r="C168" s="53"/>
      <c r="D168" s="53"/>
      <c r="E168" s="59"/>
      <c r="F168" s="59"/>
      <c r="G168" s="59"/>
      <c r="I168" s="53"/>
      <c r="J168" s="53"/>
      <c r="K168" s="53"/>
      <c r="L168" s="53"/>
      <c r="M168" s="53"/>
      <c r="N168" s="53"/>
      <c r="O168" s="53"/>
      <c r="P168" s="53"/>
      <c r="Q168" s="53"/>
      <c r="R168" s="53"/>
      <c r="S168" s="53"/>
      <c r="T168" s="53"/>
      <c r="U168" s="53"/>
      <c r="V168" s="53"/>
      <c r="W168" s="53"/>
    </row>
    <row r="169" spans="1:23" ht="12.75" hidden="1" customHeight="1" x14ac:dyDescent="0.2">
      <c r="A169" s="92"/>
      <c r="B169" s="53"/>
      <c r="C169" s="53"/>
      <c r="D169" s="53"/>
      <c r="E169" s="59"/>
      <c r="F169" s="59"/>
      <c r="G169" s="59"/>
      <c r="I169" s="53"/>
      <c r="J169" s="53"/>
      <c r="K169" s="53"/>
      <c r="L169" s="53"/>
      <c r="M169" s="53"/>
      <c r="N169" s="53"/>
      <c r="O169" s="53"/>
      <c r="P169" s="53"/>
      <c r="Q169" s="53"/>
      <c r="R169" s="53"/>
      <c r="S169" s="53"/>
      <c r="T169" s="53"/>
      <c r="U169" s="53"/>
      <c r="V169" s="53"/>
      <c r="W169" s="53"/>
    </row>
    <row r="170" spans="1:23" ht="12.75" hidden="1" customHeight="1" x14ac:dyDescent="0.2">
      <c r="A170" s="92"/>
      <c r="B170" s="53"/>
      <c r="C170" s="53"/>
      <c r="D170" s="53"/>
      <c r="E170" s="59"/>
      <c r="F170" s="59"/>
      <c r="G170" s="59"/>
      <c r="I170" s="53"/>
      <c r="J170" s="53"/>
      <c r="K170" s="53"/>
      <c r="L170" s="53"/>
      <c r="M170" s="53"/>
      <c r="N170" s="53"/>
      <c r="O170" s="53"/>
      <c r="P170" s="53"/>
      <c r="Q170" s="53"/>
      <c r="R170" s="53"/>
      <c r="S170" s="53"/>
      <c r="T170" s="53"/>
      <c r="U170" s="53"/>
      <c r="V170" s="53"/>
      <c r="W170" s="53"/>
    </row>
    <row r="171" spans="1:23" ht="12.75" hidden="1" customHeight="1" x14ac:dyDescent="0.2">
      <c r="A171" s="92"/>
      <c r="B171" s="53"/>
      <c r="C171" s="53"/>
      <c r="D171" s="53"/>
      <c r="E171" s="59"/>
      <c r="F171" s="59"/>
      <c r="G171" s="59"/>
      <c r="I171" s="53"/>
      <c r="J171" s="53"/>
      <c r="K171" s="53"/>
      <c r="L171" s="53"/>
      <c r="M171" s="53"/>
      <c r="N171" s="53"/>
      <c r="O171" s="53"/>
      <c r="P171" s="53"/>
      <c r="Q171" s="53"/>
      <c r="R171" s="53"/>
      <c r="S171" s="53"/>
      <c r="T171" s="53"/>
      <c r="U171" s="53"/>
      <c r="V171" s="53"/>
      <c r="W171" s="53"/>
    </row>
    <row r="172" spans="1:23" ht="12.75" hidden="1" customHeight="1" x14ac:dyDescent="0.2">
      <c r="A172" s="92"/>
      <c r="B172" s="53"/>
      <c r="C172" s="53"/>
      <c r="D172" s="53"/>
      <c r="E172" s="59"/>
      <c r="F172" s="59"/>
      <c r="G172" s="59"/>
      <c r="I172" s="53"/>
      <c r="J172" s="53"/>
      <c r="K172" s="53"/>
      <c r="L172" s="53"/>
      <c r="M172" s="53"/>
      <c r="N172" s="53"/>
      <c r="O172" s="53"/>
      <c r="P172" s="53"/>
      <c r="Q172" s="53"/>
      <c r="R172" s="53"/>
      <c r="S172" s="53"/>
      <c r="T172" s="53"/>
      <c r="U172" s="53"/>
      <c r="V172" s="53"/>
      <c r="W172" s="53"/>
    </row>
    <row r="173" spans="1:23" ht="12.75" hidden="1" customHeight="1" x14ac:dyDescent="0.2">
      <c r="A173" s="92"/>
      <c r="B173" s="53"/>
      <c r="C173" s="53"/>
      <c r="D173" s="53"/>
      <c r="E173" s="59"/>
      <c r="F173" s="59"/>
      <c r="G173" s="59"/>
      <c r="I173" s="53"/>
      <c r="J173" s="53"/>
      <c r="K173" s="53"/>
      <c r="L173" s="53"/>
      <c r="M173" s="53"/>
      <c r="N173" s="53"/>
      <c r="O173" s="53"/>
      <c r="P173" s="53"/>
      <c r="Q173" s="53"/>
      <c r="R173" s="53"/>
      <c r="S173" s="53"/>
      <c r="T173" s="53"/>
      <c r="U173" s="53"/>
      <c r="V173" s="53"/>
      <c r="W173" s="53"/>
    </row>
    <row r="174" spans="1:23" ht="12.75" hidden="1" customHeight="1" x14ac:dyDescent="0.2">
      <c r="A174" s="92"/>
      <c r="B174" s="53"/>
      <c r="C174" s="53"/>
      <c r="D174" s="53"/>
      <c r="E174" s="59"/>
      <c r="F174" s="59"/>
      <c r="G174" s="59"/>
      <c r="I174" s="53"/>
      <c r="J174" s="53"/>
      <c r="K174" s="53"/>
      <c r="L174" s="53"/>
      <c r="M174" s="53"/>
      <c r="N174" s="53"/>
      <c r="O174" s="53"/>
      <c r="P174" s="53"/>
      <c r="Q174" s="53"/>
      <c r="R174" s="53"/>
      <c r="S174" s="53"/>
      <c r="T174" s="53"/>
      <c r="U174" s="53"/>
      <c r="V174" s="53"/>
      <c r="W174" s="53"/>
    </row>
    <row r="175" spans="1:23" ht="12.75" hidden="1" customHeight="1" x14ac:dyDescent="0.2">
      <c r="A175" s="92"/>
      <c r="B175" s="53"/>
      <c r="C175" s="53"/>
      <c r="D175" s="53"/>
      <c r="E175" s="59"/>
      <c r="F175" s="59"/>
      <c r="G175" s="59"/>
      <c r="I175" s="53"/>
      <c r="J175" s="53"/>
      <c r="K175" s="53"/>
      <c r="L175" s="53"/>
      <c r="M175" s="53"/>
      <c r="N175" s="53"/>
      <c r="O175" s="53"/>
      <c r="P175" s="53"/>
      <c r="Q175" s="53"/>
      <c r="R175" s="53"/>
      <c r="S175" s="53"/>
      <c r="T175" s="53"/>
      <c r="U175" s="53"/>
      <c r="V175" s="53"/>
      <c r="W175" s="53"/>
    </row>
    <row r="176" spans="1:23" ht="12.75" hidden="1" customHeight="1" x14ac:dyDescent="0.2">
      <c r="A176" s="92"/>
      <c r="B176" s="53"/>
      <c r="C176" s="53"/>
      <c r="D176" s="53"/>
      <c r="E176" s="59"/>
      <c r="F176" s="59"/>
      <c r="G176" s="59"/>
      <c r="I176" s="53"/>
      <c r="J176" s="53"/>
      <c r="K176" s="53"/>
      <c r="L176" s="53"/>
      <c r="M176" s="53"/>
      <c r="N176" s="53"/>
      <c r="O176" s="53"/>
      <c r="P176" s="53"/>
      <c r="Q176" s="53"/>
      <c r="R176" s="53"/>
      <c r="S176" s="53"/>
      <c r="T176" s="53"/>
      <c r="U176" s="53"/>
      <c r="V176" s="53"/>
      <c r="W176" s="53"/>
    </row>
    <row r="177" spans="1:23" ht="12.75" hidden="1" customHeight="1" x14ac:dyDescent="0.2">
      <c r="A177" s="92"/>
      <c r="B177" s="53"/>
      <c r="C177" s="53"/>
      <c r="D177" s="53"/>
      <c r="E177" s="59"/>
      <c r="F177" s="59"/>
      <c r="G177" s="59"/>
      <c r="I177" s="53"/>
      <c r="J177" s="53"/>
      <c r="K177" s="53"/>
      <c r="L177" s="53"/>
      <c r="M177" s="53"/>
      <c r="N177" s="53"/>
      <c r="O177" s="53"/>
      <c r="P177" s="53"/>
      <c r="Q177" s="53"/>
      <c r="R177" s="53"/>
      <c r="S177" s="53"/>
      <c r="T177" s="53"/>
      <c r="U177" s="53"/>
      <c r="V177" s="53"/>
      <c r="W177" s="53"/>
    </row>
    <row r="178" spans="1:23" ht="12.75" hidden="1" customHeight="1" x14ac:dyDescent="0.2">
      <c r="A178" s="92"/>
      <c r="B178" s="53"/>
      <c r="C178" s="53"/>
      <c r="D178" s="53"/>
      <c r="E178" s="59"/>
      <c r="F178" s="59"/>
      <c r="G178" s="59"/>
      <c r="I178" s="53"/>
      <c r="J178" s="53"/>
      <c r="K178" s="53"/>
      <c r="L178" s="53"/>
      <c r="M178" s="53"/>
      <c r="N178" s="53"/>
      <c r="O178" s="53"/>
      <c r="P178" s="53"/>
      <c r="Q178" s="53"/>
      <c r="R178" s="53"/>
      <c r="S178" s="53"/>
      <c r="T178" s="53"/>
      <c r="U178" s="53"/>
      <c r="V178" s="53"/>
      <c r="W178" s="53"/>
    </row>
    <row r="179" spans="1:23" ht="12.75" hidden="1" customHeight="1" x14ac:dyDescent="0.2">
      <c r="A179" s="92"/>
      <c r="B179" s="53"/>
      <c r="C179" s="53"/>
      <c r="D179" s="53"/>
      <c r="E179" s="59"/>
      <c r="F179" s="59"/>
      <c r="G179" s="59"/>
      <c r="I179" s="53"/>
      <c r="J179" s="53"/>
      <c r="K179" s="53"/>
      <c r="L179" s="53"/>
      <c r="M179" s="53"/>
      <c r="N179" s="53"/>
      <c r="O179" s="53"/>
      <c r="P179" s="53"/>
      <c r="Q179" s="53"/>
      <c r="R179" s="53"/>
      <c r="S179" s="53"/>
      <c r="T179" s="53"/>
      <c r="U179" s="53"/>
      <c r="V179" s="53"/>
      <c r="W179" s="53"/>
    </row>
    <row r="180" spans="1:23" ht="12.75" hidden="1" customHeight="1" x14ac:dyDescent="0.2">
      <c r="A180" s="92"/>
      <c r="B180" s="53"/>
      <c r="C180" s="53"/>
      <c r="D180" s="53"/>
      <c r="E180" s="59"/>
      <c r="F180" s="59"/>
      <c r="G180" s="59"/>
      <c r="I180" s="53"/>
      <c r="J180" s="53"/>
      <c r="K180" s="53"/>
      <c r="L180" s="53"/>
      <c r="M180" s="53"/>
      <c r="N180" s="53"/>
      <c r="O180" s="53"/>
      <c r="P180" s="53"/>
      <c r="Q180" s="53"/>
      <c r="R180" s="53"/>
      <c r="S180" s="53"/>
      <c r="T180" s="53"/>
      <c r="U180" s="53"/>
      <c r="V180" s="53"/>
      <c r="W180" s="53"/>
    </row>
    <row r="181" spans="1:23" ht="12.75" hidden="1" customHeight="1" x14ac:dyDescent="0.2">
      <c r="A181" s="92"/>
      <c r="B181" s="53"/>
      <c r="C181" s="53"/>
      <c r="D181" s="53"/>
      <c r="E181" s="59"/>
      <c r="F181" s="59"/>
      <c r="G181" s="59"/>
      <c r="I181" s="53"/>
      <c r="J181" s="53"/>
      <c r="K181" s="53"/>
      <c r="L181" s="53"/>
      <c r="M181" s="53"/>
      <c r="N181" s="53"/>
      <c r="O181" s="53"/>
      <c r="P181" s="53"/>
      <c r="Q181" s="53"/>
      <c r="R181" s="53"/>
      <c r="S181" s="53"/>
      <c r="T181" s="53"/>
      <c r="U181" s="53"/>
      <c r="V181" s="53"/>
      <c r="W181" s="53"/>
    </row>
    <row r="182" spans="1:23" ht="12.75" hidden="1" customHeight="1" x14ac:dyDescent="0.2">
      <c r="A182" s="92"/>
      <c r="B182" s="53"/>
      <c r="C182" s="53"/>
      <c r="D182" s="53"/>
      <c r="E182" s="59"/>
      <c r="F182" s="59"/>
      <c r="G182" s="59"/>
      <c r="I182" s="53"/>
      <c r="J182" s="53"/>
      <c r="K182" s="53"/>
      <c r="L182" s="53"/>
      <c r="M182" s="53"/>
      <c r="N182" s="53"/>
      <c r="O182" s="53"/>
      <c r="P182" s="53"/>
      <c r="Q182" s="53"/>
      <c r="R182" s="53"/>
      <c r="S182" s="53"/>
      <c r="T182" s="53"/>
      <c r="U182" s="53"/>
      <c r="V182" s="53"/>
      <c r="W182" s="53"/>
    </row>
    <row r="183" spans="1:23" ht="12.75" hidden="1" customHeight="1" x14ac:dyDescent="0.2">
      <c r="A183" s="92"/>
      <c r="B183" s="53"/>
      <c r="C183" s="53"/>
      <c r="D183" s="53"/>
      <c r="E183" s="59"/>
      <c r="F183" s="59"/>
      <c r="G183" s="59"/>
      <c r="I183" s="53"/>
      <c r="J183" s="53"/>
      <c r="K183" s="53"/>
      <c r="L183" s="53"/>
      <c r="M183" s="53"/>
      <c r="N183" s="53"/>
      <c r="O183" s="53"/>
      <c r="P183" s="53"/>
      <c r="Q183" s="53"/>
      <c r="R183" s="53"/>
      <c r="S183" s="53"/>
      <c r="T183" s="53"/>
      <c r="U183" s="53"/>
      <c r="V183" s="53"/>
      <c r="W183" s="53"/>
    </row>
    <row r="184" spans="1:23" ht="12.75" hidden="1" customHeight="1" x14ac:dyDescent="0.2">
      <c r="A184" s="92"/>
      <c r="B184" s="53"/>
      <c r="C184" s="53"/>
      <c r="D184" s="53"/>
      <c r="E184" s="59"/>
      <c r="F184" s="59"/>
      <c r="G184" s="59"/>
      <c r="I184" s="53"/>
      <c r="J184" s="53"/>
      <c r="K184" s="53"/>
      <c r="L184" s="53"/>
      <c r="M184" s="53"/>
      <c r="N184" s="53"/>
      <c r="O184" s="53"/>
      <c r="P184" s="53"/>
      <c r="Q184" s="53"/>
      <c r="R184" s="53"/>
      <c r="S184" s="53"/>
      <c r="T184" s="53"/>
      <c r="U184" s="53"/>
      <c r="V184" s="53"/>
      <c r="W184" s="53"/>
    </row>
    <row r="185" spans="1:23" ht="12.75" hidden="1" customHeight="1" x14ac:dyDescent="0.2">
      <c r="A185" s="92"/>
      <c r="B185" s="53"/>
      <c r="C185" s="53"/>
      <c r="D185" s="53"/>
      <c r="E185" s="59"/>
      <c r="F185" s="59"/>
      <c r="G185" s="59"/>
      <c r="I185" s="53"/>
      <c r="J185" s="53"/>
      <c r="K185" s="53"/>
      <c r="L185" s="53"/>
      <c r="M185" s="53"/>
      <c r="N185" s="53"/>
      <c r="O185" s="53"/>
      <c r="P185" s="53"/>
      <c r="Q185" s="53"/>
      <c r="R185" s="53"/>
      <c r="S185" s="53"/>
      <c r="T185" s="53"/>
      <c r="U185" s="53"/>
      <c r="V185" s="53"/>
      <c r="W185" s="53"/>
    </row>
    <row r="186" spans="1:23" ht="12.75" hidden="1" customHeight="1" x14ac:dyDescent="0.2">
      <c r="A186" s="92"/>
      <c r="B186" s="53"/>
      <c r="C186" s="53"/>
      <c r="D186" s="53"/>
      <c r="E186" s="59"/>
      <c r="F186" s="59"/>
      <c r="G186" s="59"/>
      <c r="I186" s="53"/>
      <c r="J186" s="53"/>
      <c r="K186" s="53"/>
      <c r="L186" s="53"/>
      <c r="M186" s="53"/>
      <c r="N186" s="53"/>
      <c r="O186" s="53"/>
      <c r="P186" s="53"/>
      <c r="Q186" s="53"/>
      <c r="R186" s="53"/>
      <c r="S186" s="53"/>
      <c r="T186" s="53"/>
      <c r="U186" s="53"/>
      <c r="V186" s="53"/>
      <c r="W186" s="53"/>
    </row>
    <row r="187" spans="1:23" ht="12.75" hidden="1" customHeight="1" x14ac:dyDescent="0.2">
      <c r="A187" s="92"/>
      <c r="B187" s="53"/>
      <c r="C187" s="53"/>
      <c r="D187" s="53"/>
      <c r="E187" s="59"/>
      <c r="F187" s="59"/>
      <c r="G187" s="59"/>
      <c r="I187" s="53"/>
      <c r="J187" s="53"/>
      <c r="K187" s="53"/>
      <c r="L187" s="53"/>
      <c r="M187" s="53"/>
      <c r="N187" s="53"/>
      <c r="O187" s="53"/>
      <c r="P187" s="53"/>
      <c r="Q187" s="53"/>
      <c r="R187" s="53"/>
      <c r="S187" s="53"/>
      <c r="T187" s="53"/>
      <c r="U187" s="53"/>
      <c r="V187" s="53"/>
      <c r="W187" s="53"/>
    </row>
    <row r="188" spans="1:23" ht="12.75" hidden="1" customHeight="1" x14ac:dyDescent="0.2">
      <c r="A188" s="92"/>
      <c r="B188" s="53"/>
      <c r="C188" s="53"/>
      <c r="D188" s="53"/>
      <c r="E188" s="59"/>
      <c r="F188" s="59"/>
      <c r="G188" s="59"/>
      <c r="I188" s="53"/>
      <c r="J188" s="53"/>
      <c r="K188" s="53"/>
      <c r="L188" s="53"/>
      <c r="M188" s="53"/>
      <c r="N188" s="53"/>
      <c r="O188" s="53"/>
      <c r="P188" s="53"/>
      <c r="Q188" s="53"/>
      <c r="R188" s="53"/>
      <c r="S188" s="53"/>
      <c r="T188" s="53"/>
      <c r="U188" s="53"/>
      <c r="V188" s="53"/>
      <c r="W188" s="53"/>
    </row>
    <row r="189" spans="1:23" ht="12.75" hidden="1" customHeight="1" x14ac:dyDescent="0.2">
      <c r="A189" s="92"/>
      <c r="B189" s="53"/>
      <c r="C189" s="53"/>
      <c r="D189" s="53"/>
      <c r="E189" s="59"/>
      <c r="F189" s="59"/>
      <c r="G189" s="59"/>
      <c r="I189" s="53"/>
      <c r="J189" s="53"/>
      <c r="K189" s="53"/>
      <c r="L189" s="53"/>
      <c r="M189" s="53"/>
      <c r="N189" s="53"/>
      <c r="O189" s="53"/>
      <c r="P189" s="53"/>
      <c r="Q189" s="53"/>
      <c r="R189" s="53"/>
      <c r="S189" s="53"/>
      <c r="T189" s="53"/>
      <c r="U189" s="53"/>
      <c r="V189" s="53"/>
      <c r="W189" s="53"/>
    </row>
    <row r="190" spans="1:23" ht="12.75" hidden="1" customHeight="1" x14ac:dyDescent="0.2">
      <c r="A190" s="92"/>
      <c r="B190" s="53"/>
      <c r="C190" s="53"/>
      <c r="D190" s="53"/>
      <c r="E190" s="59"/>
      <c r="F190" s="59"/>
      <c r="G190" s="59"/>
      <c r="I190" s="53"/>
      <c r="J190" s="53"/>
      <c r="K190" s="53"/>
      <c r="L190" s="53"/>
      <c r="M190" s="53"/>
      <c r="N190" s="53"/>
      <c r="O190" s="53"/>
      <c r="P190" s="53"/>
      <c r="Q190" s="53"/>
      <c r="R190" s="53"/>
      <c r="S190" s="53"/>
      <c r="T190" s="53"/>
      <c r="U190" s="53"/>
      <c r="V190" s="53"/>
      <c r="W190" s="53"/>
    </row>
    <row r="191" spans="1:23" ht="12.75" hidden="1" customHeight="1" x14ac:dyDescent="0.2">
      <c r="A191" s="92"/>
      <c r="B191" s="53"/>
      <c r="C191" s="53"/>
      <c r="D191" s="53"/>
      <c r="E191" s="59"/>
      <c r="F191" s="59"/>
      <c r="G191" s="59"/>
      <c r="I191" s="53"/>
      <c r="J191" s="53"/>
      <c r="K191" s="53"/>
      <c r="L191" s="53"/>
      <c r="M191" s="53"/>
      <c r="N191" s="53"/>
      <c r="O191" s="53"/>
      <c r="P191" s="53"/>
      <c r="Q191" s="53"/>
      <c r="R191" s="53"/>
      <c r="S191" s="53"/>
      <c r="T191" s="53"/>
      <c r="U191" s="53"/>
      <c r="V191" s="53"/>
      <c r="W191" s="53"/>
    </row>
    <row r="192" spans="1:23" ht="12.75" hidden="1" customHeight="1" x14ac:dyDescent="0.2">
      <c r="A192" s="92"/>
      <c r="B192" s="53"/>
      <c r="C192" s="53"/>
      <c r="D192" s="53"/>
      <c r="E192" s="59"/>
      <c r="F192" s="59"/>
      <c r="G192" s="59"/>
      <c r="I192" s="53"/>
      <c r="J192" s="53"/>
      <c r="K192" s="53"/>
      <c r="L192" s="53"/>
      <c r="M192" s="53"/>
      <c r="N192" s="53"/>
      <c r="O192" s="53"/>
      <c r="P192" s="53"/>
      <c r="Q192" s="53"/>
      <c r="R192" s="53"/>
      <c r="S192" s="53"/>
      <c r="T192" s="53"/>
      <c r="U192" s="53"/>
      <c r="V192" s="53"/>
      <c r="W192" s="53"/>
    </row>
    <row r="193" spans="1:23" ht="12.75" hidden="1" customHeight="1" x14ac:dyDescent="0.2">
      <c r="A193" s="92"/>
      <c r="B193" s="53"/>
      <c r="C193" s="53"/>
      <c r="D193" s="53"/>
      <c r="E193" s="59"/>
      <c r="F193" s="59"/>
      <c r="G193" s="59"/>
      <c r="I193" s="53"/>
      <c r="J193" s="53"/>
      <c r="K193" s="53"/>
      <c r="L193" s="53"/>
      <c r="M193" s="53"/>
      <c r="N193" s="53"/>
      <c r="O193" s="53"/>
      <c r="P193" s="53"/>
      <c r="Q193" s="53"/>
      <c r="R193" s="53"/>
      <c r="S193" s="53"/>
      <c r="T193" s="53"/>
      <c r="U193" s="53"/>
      <c r="V193" s="53"/>
      <c r="W193" s="53"/>
    </row>
    <row r="194" spans="1:23" ht="12.75" hidden="1" customHeight="1" x14ac:dyDescent="0.2">
      <c r="A194" s="92"/>
      <c r="B194" s="53"/>
      <c r="C194" s="53"/>
      <c r="D194" s="53"/>
      <c r="E194" s="59"/>
      <c r="F194" s="59"/>
      <c r="G194" s="59"/>
      <c r="I194" s="53"/>
      <c r="J194" s="53"/>
      <c r="K194" s="53"/>
      <c r="L194" s="53"/>
      <c r="M194" s="53"/>
      <c r="N194" s="53"/>
      <c r="O194" s="53"/>
      <c r="P194" s="53"/>
      <c r="Q194" s="53"/>
      <c r="R194" s="53"/>
      <c r="S194" s="53"/>
      <c r="T194" s="53"/>
      <c r="U194" s="53"/>
      <c r="V194" s="53"/>
      <c r="W194" s="53"/>
    </row>
    <row r="195" spans="1:23" ht="12.75" hidden="1" customHeight="1" x14ac:dyDescent="0.2">
      <c r="A195" s="92"/>
      <c r="B195" s="53"/>
      <c r="C195" s="53"/>
      <c r="D195" s="53"/>
      <c r="E195" s="59"/>
      <c r="F195" s="59"/>
      <c r="G195" s="59"/>
      <c r="I195" s="53"/>
      <c r="J195" s="53"/>
      <c r="K195" s="53"/>
      <c r="L195" s="53"/>
      <c r="M195" s="53"/>
      <c r="N195" s="53"/>
      <c r="O195" s="53"/>
      <c r="P195" s="53"/>
      <c r="Q195" s="53"/>
      <c r="R195" s="53"/>
      <c r="S195" s="53"/>
      <c r="T195" s="53"/>
      <c r="U195" s="53"/>
      <c r="V195" s="53"/>
      <c r="W195" s="53"/>
    </row>
    <row r="196" spans="1:23" ht="12.75" hidden="1" customHeight="1" x14ac:dyDescent="0.2">
      <c r="A196" s="92"/>
      <c r="B196" s="53"/>
      <c r="C196" s="53"/>
      <c r="D196" s="53"/>
      <c r="E196" s="59"/>
      <c r="F196" s="59"/>
      <c r="G196" s="59"/>
      <c r="I196" s="53"/>
      <c r="J196" s="53"/>
      <c r="K196" s="53"/>
      <c r="L196" s="53"/>
      <c r="M196" s="53"/>
      <c r="N196" s="53"/>
      <c r="O196" s="53"/>
      <c r="P196" s="53"/>
      <c r="Q196" s="53"/>
      <c r="R196" s="53"/>
      <c r="S196" s="53"/>
      <c r="T196" s="53"/>
      <c r="U196" s="53"/>
      <c r="V196" s="53"/>
      <c r="W196" s="53"/>
    </row>
    <row r="197" spans="1:23" ht="12.75" hidden="1" customHeight="1" x14ac:dyDescent="0.2">
      <c r="A197" s="92"/>
      <c r="B197" s="53"/>
      <c r="C197" s="53"/>
      <c r="D197" s="53"/>
      <c r="E197" s="59"/>
      <c r="F197" s="59"/>
      <c r="G197" s="59"/>
      <c r="I197" s="53"/>
      <c r="J197" s="53"/>
      <c r="K197" s="53"/>
      <c r="L197" s="53"/>
      <c r="M197" s="53"/>
      <c r="N197" s="53"/>
      <c r="O197" s="53"/>
      <c r="P197" s="53"/>
      <c r="Q197" s="53"/>
      <c r="R197" s="53"/>
      <c r="S197" s="53"/>
      <c r="T197" s="53"/>
      <c r="U197" s="53"/>
      <c r="V197" s="53"/>
      <c r="W197" s="53"/>
    </row>
    <row r="198" spans="1:23" ht="12.75" hidden="1" customHeight="1" x14ac:dyDescent="0.2">
      <c r="A198" s="92"/>
      <c r="B198" s="53"/>
      <c r="C198" s="53"/>
      <c r="D198" s="53"/>
      <c r="E198" s="59"/>
      <c r="F198" s="59"/>
      <c r="G198" s="59"/>
      <c r="I198" s="53"/>
      <c r="J198" s="53"/>
      <c r="K198" s="53"/>
      <c r="L198" s="53"/>
      <c r="M198" s="53"/>
      <c r="N198" s="53"/>
      <c r="O198" s="53"/>
      <c r="P198" s="53"/>
      <c r="Q198" s="53"/>
      <c r="R198" s="53"/>
      <c r="S198" s="53"/>
      <c r="T198" s="53"/>
      <c r="U198" s="53"/>
      <c r="V198" s="53"/>
      <c r="W198" s="53"/>
    </row>
    <row r="199" spans="1:23" ht="12.75" hidden="1" customHeight="1" x14ac:dyDescent="0.2">
      <c r="A199" s="92"/>
      <c r="B199" s="53"/>
      <c r="C199" s="53"/>
      <c r="D199" s="53"/>
      <c r="E199" s="59"/>
      <c r="F199" s="59"/>
      <c r="G199" s="59"/>
      <c r="I199" s="53"/>
      <c r="J199" s="53"/>
      <c r="K199" s="53"/>
      <c r="L199" s="53"/>
      <c r="M199" s="53"/>
      <c r="N199" s="53"/>
      <c r="O199" s="53"/>
      <c r="P199" s="53"/>
      <c r="Q199" s="53"/>
      <c r="R199" s="53"/>
      <c r="S199" s="53"/>
      <c r="T199" s="53"/>
      <c r="U199" s="53"/>
      <c r="V199" s="53"/>
      <c r="W199" s="53"/>
    </row>
    <row r="200" spans="1:23" ht="12.75" hidden="1" customHeight="1" x14ac:dyDescent="0.2">
      <c r="A200" s="92"/>
      <c r="B200" s="53"/>
      <c r="C200" s="53"/>
      <c r="D200" s="53"/>
      <c r="E200" s="59"/>
      <c r="F200" s="59"/>
      <c r="G200" s="59"/>
      <c r="I200" s="53"/>
      <c r="J200" s="53"/>
      <c r="K200" s="53"/>
      <c r="L200" s="53"/>
      <c r="M200" s="53"/>
      <c r="N200" s="53"/>
      <c r="O200" s="53"/>
      <c r="P200" s="53"/>
      <c r="Q200" s="53"/>
      <c r="R200" s="53"/>
      <c r="S200" s="53"/>
      <c r="T200" s="53"/>
      <c r="U200" s="53"/>
      <c r="V200" s="53"/>
      <c r="W200" s="53"/>
    </row>
    <row r="201" spans="1:23" ht="12.75" hidden="1" customHeight="1" x14ac:dyDescent="0.2">
      <c r="A201" s="92"/>
      <c r="B201" s="53"/>
      <c r="C201" s="53"/>
      <c r="D201" s="53"/>
      <c r="E201" s="59"/>
      <c r="F201" s="59"/>
      <c r="G201" s="59"/>
      <c r="I201" s="53"/>
      <c r="J201" s="53"/>
      <c r="K201" s="53"/>
      <c r="L201" s="53"/>
      <c r="M201" s="53"/>
      <c r="N201" s="53"/>
      <c r="O201" s="53"/>
      <c r="P201" s="53"/>
      <c r="Q201" s="53"/>
      <c r="R201" s="53"/>
      <c r="S201" s="53"/>
      <c r="T201" s="53"/>
      <c r="U201" s="53"/>
      <c r="V201" s="53"/>
      <c r="W201" s="53"/>
    </row>
    <row r="202" spans="1:23" ht="12.75" hidden="1" customHeight="1" x14ac:dyDescent="0.2">
      <c r="A202" s="92"/>
      <c r="B202" s="53"/>
      <c r="C202" s="53"/>
      <c r="D202" s="53"/>
      <c r="E202" s="59"/>
      <c r="F202" s="59"/>
      <c r="G202" s="59"/>
      <c r="I202" s="53"/>
      <c r="J202" s="53"/>
      <c r="K202" s="53"/>
      <c r="L202" s="53"/>
      <c r="M202" s="53"/>
      <c r="N202" s="53"/>
      <c r="O202" s="53"/>
      <c r="P202" s="53"/>
      <c r="Q202" s="53"/>
      <c r="R202" s="53"/>
      <c r="S202" s="53"/>
      <c r="T202" s="53"/>
      <c r="U202" s="53"/>
      <c r="V202" s="53"/>
      <c r="W202" s="53"/>
    </row>
    <row r="203" spans="1:23" ht="12.75" hidden="1" customHeight="1" x14ac:dyDescent="0.2">
      <c r="A203" s="92"/>
      <c r="B203" s="53"/>
      <c r="C203" s="53"/>
      <c r="D203" s="53"/>
      <c r="E203" s="59"/>
      <c r="F203" s="59"/>
      <c r="G203" s="59"/>
      <c r="I203" s="53"/>
      <c r="J203" s="53"/>
      <c r="K203" s="53"/>
      <c r="L203" s="53"/>
      <c r="M203" s="53"/>
      <c r="N203" s="53"/>
      <c r="O203" s="53"/>
      <c r="P203" s="53"/>
      <c r="Q203" s="53"/>
      <c r="R203" s="53"/>
      <c r="S203" s="53"/>
      <c r="T203" s="53"/>
      <c r="U203" s="53"/>
      <c r="V203" s="53"/>
      <c r="W203" s="53"/>
    </row>
    <row r="204" spans="1:23" ht="12.75" hidden="1" customHeight="1" x14ac:dyDescent="0.2">
      <c r="A204" s="92"/>
      <c r="B204" s="53"/>
      <c r="C204" s="53"/>
      <c r="D204" s="53"/>
      <c r="E204" s="59"/>
      <c r="F204" s="59"/>
      <c r="G204" s="59"/>
      <c r="I204" s="53"/>
      <c r="J204" s="53"/>
      <c r="K204" s="53"/>
      <c r="L204" s="53"/>
      <c r="M204" s="53"/>
      <c r="N204" s="53"/>
      <c r="O204" s="53"/>
      <c r="P204" s="53"/>
      <c r="Q204" s="53"/>
      <c r="R204" s="53"/>
      <c r="S204" s="53"/>
      <c r="T204" s="53"/>
      <c r="U204" s="53"/>
      <c r="V204" s="53"/>
      <c r="W204" s="53"/>
    </row>
    <row r="205" spans="1:23" ht="12.75" hidden="1" customHeight="1" x14ac:dyDescent="0.2">
      <c r="A205" s="92"/>
      <c r="B205" s="53"/>
      <c r="C205" s="53"/>
      <c r="D205" s="53"/>
      <c r="E205" s="59"/>
      <c r="F205" s="59"/>
      <c r="G205" s="59"/>
      <c r="I205" s="53"/>
      <c r="J205" s="53"/>
      <c r="K205" s="53"/>
      <c r="L205" s="53"/>
      <c r="M205" s="53"/>
      <c r="N205" s="53"/>
      <c r="O205" s="53"/>
      <c r="P205" s="53"/>
      <c r="Q205" s="53"/>
      <c r="R205" s="53"/>
      <c r="S205" s="53"/>
      <c r="T205" s="53"/>
      <c r="U205" s="53"/>
      <c r="V205" s="53"/>
      <c r="W205" s="53"/>
    </row>
    <row r="206" spans="1:23" ht="12.75" hidden="1" customHeight="1" x14ac:dyDescent="0.2">
      <c r="A206" s="92"/>
      <c r="B206" s="53"/>
      <c r="C206" s="53"/>
      <c r="D206" s="53"/>
      <c r="E206" s="59"/>
      <c r="F206" s="59"/>
      <c r="G206" s="59"/>
      <c r="I206" s="53"/>
      <c r="J206" s="53"/>
      <c r="K206" s="53"/>
      <c r="L206" s="53"/>
      <c r="M206" s="53"/>
      <c r="N206" s="53"/>
      <c r="O206" s="53"/>
      <c r="P206" s="53"/>
      <c r="Q206" s="53"/>
      <c r="R206" s="53"/>
      <c r="S206" s="53"/>
      <c r="T206" s="53"/>
      <c r="U206" s="53"/>
      <c r="V206" s="53"/>
      <c r="W206" s="53"/>
    </row>
    <row r="207" spans="1:23" ht="12.75" hidden="1" customHeight="1" x14ac:dyDescent="0.2">
      <c r="A207" s="92"/>
      <c r="B207" s="53"/>
      <c r="C207" s="53"/>
      <c r="D207" s="53"/>
      <c r="E207" s="59"/>
      <c r="F207" s="59"/>
      <c r="G207" s="59"/>
      <c r="I207" s="53"/>
      <c r="J207" s="53"/>
      <c r="K207" s="53"/>
      <c r="L207" s="53"/>
      <c r="M207" s="53"/>
      <c r="N207" s="53"/>
      <c r="O207" s="53"/>
      <c r="P207" s="53"/>
      <c r="Q207" s="53"/>
      <c r="R207" s="53"/>
      <c r="S207" s="53"/>
      <c r="T207" s="53"/>
      <c r="U207" s="53"/>
      <c r="V207" s="53"/>
      <c r="W207" s="53"/>
    </row>
    <row r="208" spans="1:23" ht="12.75" hidden="1" customHeight="1" x14ac:dyDescent="0.2">
      <c r="A208" s="92"/>
      <c r="B208" s="53"/>
      <c r="C208" s="53"/>
      <c r="D208" s="53"/>
      <c r="E208" s="59"/>
      <c r="F208" s="59"/>
      <c r="G208" s="59"/>
      <c r="I208" s="53"/>
      <c r="J208" s="53"/>
      <c r="K208" s="53"/>
      <c r="L208" s="53"/>
      <c r="M208" s="53"/>
      <c r="N208" s="53"/>
      <c r="O208" s="53"/>
      <c r="P208" s="53"/>
      <c r="Q208" s="53"/>
      <c r="R208" s="53"/>
      <c r="S208" s="53"/>
      <c r="T208" s="53"/>
      <c r="U208" s="53"/>
      <c r="V208" s="53"/>
      <c r="W208" s="53"/>
    </row>
    <row r="209" spans="1:23" ht="12.75" hidden="1" customHeight="1" x14ac:dyDescent="0.2">
      <c r="A209" s="92"/>
      <c r="B209" s="53"/>
      <c r="C209" s="53"/>
      <c r="D209" s="53"/>
      <c r="E209" s="59"/>
      <c r="F209" s="59"/>
      <c r="G209" s="59"/>
      <c r="I209" s="53"/>
      <c r="J209" s="53"/>
      <c r="K209" s="53"/>
      <c r="L209" s="53"/>
      <c r="M209" s="53"/>
      <c r="N209" s="53"/>
      <c r="O209" s="53"/>
      <c r="P209" s="53"/>
      <c r="Q209" s="53"/>
      <c r="R209" s="53"/>
      <c r="S209" s="53"/>
      <c r="T209" s="53"/>
      <c r="U209" s="53"/>
      <c r="V209" s="53"/>
      <c r="W209" s="53"/>
    </row>
    <row r="210" spans="1:23" ht="12.75" hidden="1" customHeight="1" x14ac:dyDescent="0.2">
      <c r="A210" s="92"/>
      <c r="B210" s="53"/>
      <c r="C210" s="53"/>
      <c r="D210" s="53"/>
      <c r="E210" s="59"/>
      <c r="F210" s="59"/>
      <c r="G210" s="59"/>
      <c r="I210" s="53"/>
      <c r="J210" s="53"/>
      <c r="K210" s="53"/>
      <c r="L210" s="53"/>
      <c r="M210" s="53"/>
      <c r="N210" s="53"/>
      <c r="O210" s="53"/>
      <c r="P210" s="53"/>
      <c r="Q210" s="53"/>
      <c r="R210" s="53"/>
      <c r="S210" s="53"/>
      <c r="T210" s="53"/>
      <c r="U210" s="53"/>
      <c r="V210" s="53"/>
      <c r="W210" s="53"/>
    </row>
    <row r="211" spans="1:23" ht="12.75" hidden="1" customHeight="1" x14ac:dyDescent="0.2">
      <c r="A211" s="92"/>
      <c r="B211" s="53"/>
      <c r="C211" s="53"/>
      <c r="D211" s="53"/>
      <c r="E211" s="59"/>
      <c r="F211" s="59"/>
      <c r="G211" s="59"/>
      <c r="I211" s="53"/>
      <c r="J211" s="53"/>
      <c r="K211" s="53"/>
      <c r="L211" s="53"/>
      <c r="M211" s="53"/>
      <c r="N211" s="53"/>
      <c r="O211" s="53"/>
      <c r="P211" s="53"/>
      <c r="Q211" s="53"/>
      <c r="R211" s="53"/>
      <c r="S211" s="53"/>
      <c r="T211" s="53"/>
      <c r="U211" s="53"/>
      <c r="V211" s="53"/>
      <c r="W211" s="53"/>
    </row>
    <row r="212" spans="1:23" ht="12.75" hidden="1" customHeight="1" x14ac:dyDescent="0.2">
      <c r="A212" s="92"/>
      <c r="B212" s="53"/>
      <c r="C212" s="53"/>
      <c r="D212" s="53"/>
      <c r="E212" s="59"/>
      <c r="F212" s="59"/>
      <c r="G212" s="59"/>
      <c r="I212" s="53"/>
      <c r="J212" s="53"/>
      <c r="K212" s="53"/>
      <c r="L212" s="53"/>
      <c r="M212" s="53"/>
      <c r="N212" s="53"/>
      <c r="O212" s="53"/>
      <c r="P212" s="53"/>
      <c r="Q212" s="53"/>
      <c r="R212" s="53"/>
      <c r="S212" s="53"/>
      <c r="T212" s="53"/>
      <c r="U212" s="53"/>
      <c r="V212" s="53"/>
      <c r="W212" s="53"/>
    </row>
    <row r="213" spans="1:23" ht="12.75" hidden="1" customHeight="1" x14ac:dyDescent="0.2">
      <c r="A213" s="92"/>
      <c r="B213" s="53"/>
      <c r="C213" s="53"/>
      <c r="D213" s="53"/>
      <c r="E213" s="59"/>
      <c r="F213" s="59"/>
      <c r="G213" s="59"/>
      <c r="I213" s="53"/>
      <c r="J213" s="53"/>
      <c r="K213" s="53"/>
      <c r="L213" s="53"/>
      <c r="M213" s="53"/>
      <c r="N213" s="53"/>
      <c r="O213" s="53"/>
      <c r="P213" s="53"/>
      <c r="Q213" s="53"/>
      <c r="R213" s="53"/>
      <c r="S213" s="53"/>
      <c r="T213" s="53"/>
      <c r="U213" s="53"/>
      <c r="V213" s="53"/>
      <c r="W213" s="53"/>
    </row>
    <row r="214" spans="1:23" ht="12.75" hidden="1" customHeight="1" x14ac:dyDescent="0.2">
      <c r="A214" s="92"/>
      <c r="B214" s="53"/>
      <c r="C214" s="53"/>
      <c r="D214" s="53"/>
      <c r="E214" s="59"/>
      <c r="F214" s="59"/>
      <c r="G214" s="59"/>
      <c r="I214" s="53"/>
      <c r="J214" s="53"/>
      <c r="K214" s="53"/>
      <c r="L214" s="53"/>
      <c r="M214" s="53"/>
      <c r="N214" s="53"/>
      <c r="O214" s="53"/>
      <c r="P214" s="53"/>
      <c r="Q214" s="53"/>
      <c r="R214" s="53"/>
      <c r="S214" s="53"/>
      <c r="T214" s="53"/>
      <c r="U214" s="53"/>
      <c r="V214" s="53"/>
      <c r="W214" s="53"/>
    </row>
    <row r="215" spans="1:23" ht="12.75" hidden="1" customHeight="1" x14ac:dyDescent="0.2">
      <c r="A215" s="92"/>
      <c r="B215" s="53"/>
      <c r="C215" s="53"/>
      <c r="D215" s="53"/>
      <c r="E215" s="59"/>
      <c r="F215" s="59"/>
      <c r="G215" s="59"/>
      <c r="I215" s="53"/>
      <c r="J215" s="53"/>
      <c r="K215" s="53"/>
      <c r="L215" s="53"/>
      <c r="M215" s="53"/>
      <c r="N215" s="53"/>
      <c r="O215" s="53"/>
      <c r="P215" s="53"/>
      <c r="Q215" s="53"/>
      <c r="R215" s="53"/>
      <c r="S215" s="53"/>
      <c r="T215" s="53"/>
      <c r="U215" s="53"/>
      <c r="V215" s="53"/>
      <c r="W215" s="53"/>
    </row>
    <row r="216" spans="1:23" ht="12.75" hidden="1" customHeight="1" x14ac:dyDescent="0.2">
      <c r="A216" s="92"/>
      <c r="B216" s="53"/>
      <c r="C216" s="53"/>
      <c r="D216" s="53"/>
      <c r="E216" s="59"/>
      <c r="F216" s="59"/>
      <c r="G216" s="59"/>
      <c r="I216" s="53"/>
      <c r="J216" s="53"/>
      <c r="K216" s="53"/>
      <c r="L216" s="53"/>
      <c r="M216" s="53"/>
      <c r="N216" s="53"/>
      <c r="O216" s="53"/>
      <c r="P216" s="53"/>
      <c r="Q216" s="53"/>
      <c r="R216" s="53"/>
      <c r="S216" s="53"/>
      <c r="T216" s="53"/>
      <c r="U216" s="53"/>
      <c r="V216" s="53"/>
      <c r="W216" s="53"/>
    </row>
    <row r="217" spans="1:23" ht="12.75" hidden="1" customHeight="1" x14ac:dyDescent="0.2">
      <c r="A217" s="92"/>
      <c r="B217" s="53"/>
      <c r="C217" s="53"/>
      <c r="D217" s="53"/>
      <c r="E217" s="59"/>
      <c r="F217" s="59"/>
      <c r="G217" s="59"/>
      <c r="I217" s="53"/>
      <c r="J217" s="53"/>
      <c r="K217" s="53"/>
      <c r="L217" s="53"/>
      <c r="M217" s="53"/>
      <c r="N217" s="53"/>
      <c r="O217" s="53"/>
      <c r="P217" s="53"/>
      <c r="Q217" s="53"/>
      <c r="R217" s="53"/>
      <c r="S217" s="53"/>
      <c r="T217" s="53"/>
      <c r="U217" s="53"/>
      <c r="V217" s="53"/>
      <c r="W217" s="53"/>
    </row>
    <row r="218" spans="1:23" ht="12.75" hidden="1" customHeight="1" x14ac:dyDescent="0.2">
      <c r="A218" s="92"/>
      <c r="B218" s="53"/>
      <c r="C218" s="53"/>
      <c r="D218" s="53"/>
      <c r="E218" s="59"/>
      <c r="F218" s="59"/>
      <c r="G218" s="59"/>
      <c r="I218" s="53"/>
      <c r="J218" s="53"/>
      <c r="K218" s="53"/>
      <c r="L218" s="53"/>
      <c r="M218" s="53"/>
      <c r="N218" s="53"/>
      <c r="O218" s="53"/>
      <c r="P218" s="53"/>
      <c r="Q218" s="53"/>
      <c r="R218" s="53"/>
      <c r="S218" s="53"/>
      <c r="T218" s="53"/>
      <c r="U218" s="53"/>
      <c r="V218" s="53"/>
      <c r="W218" s="53"/>
    </row>
    <row r="219" spans="1:23" ht="12.75" hidden="1" customHeight="1" x14ac:dyDescent="0.2">
      <c r="A219" s="92"/>
      <c r="B219" s="53"/>
      <c r="C219" s="53"/>
      <c r="D219" s="53"/>
      <c r="E219" s="59"/>
      <c r="F219" s="59"/>
      <c r="G219" s="59"/>
      <c r="I219" s="53"/>
      <c r="J219" s="53"/>
      <c r="K219" s="53"/>
      <c r="L219" s="53"/>
      <c r="M219" s="53"/>
      <c r="N219" s="53"/>
      <c r="O219" s="53"/>
      <c r="P219" s="53"/>
      <c r="Q219" s="53"/>
      <c r="R219" s="53"/>
      <c r="S219" s="53"/>
      <c r="T219" s="53"/>
      <c r="U219" s="53"/>
      <c r="V219" s="53"/>
      <c r="W219" s="53"/>
    </row>
    <row r="220" spans="1:23" ht="12.75" hidden="1" customHeight="1" x14ac:dyDescent="0.2">
      <c r="A220" s="92"/>
      <c r="B220" s="53"/>
      <c r="C220" s="53"/>
      <c r="D220" s="53"/>
      <c r="E220" s="59"/>
      <c r="F220" s="59"/>
      <c r="G220" s="59"/>
      <c r="I220" s="53"/>
      <c r="J220" s="53"/>
      <c r="K220" s="53"/>
      <c r="L220" s="53"/>
      <c r="M220" s="53"/>
      <c r="N220" s="53"/>
      <c r="O220" s="53"/>
      <c r="P220" s="53"/>
      <c r="Q220" s="53"/>
      <c r="R220" s="53"/>
      <c r="S220" s="53"/>
      <c r="T220" s="53"/>
      <c r="U220" s="53"/>
      <c r="V220" s="53"/>
      <c r="W220" s="53"/>
    </row>
    <row r="221" spans="1:23" ht="12.75" hidden="1" customHeight="1" x14ac:dyDescent="0.2">
      <c r="A221" s="92"/>
      <c r="B221" s="53"/>
      <c r="C221" s="53"/>
      <c r="D221" s="53"/>
      <c r="E221" s="59"/>
      <c r="F221" s="59"/>
      <c r="G221" s="59"/>
      <c r="I221" s="53"/>
      <c r="J221" s="53"/>
      <c r="K221" s="53"/>
      <c r="L221" s="53"/>
      <c r="M221" s="53"/>
      <c r="N221" s="53"/>
      <c r="O221" s="53"/>
      <c r="P221" s="53"/>
      <c r="Q221" s="53"/>
      <c r="R221" s="53"/>
      <c r="S221" s="53"/>
      <c r="T221" s="53"/>
      <c r="U221" s="53"/>
      <c r="V221" s="53"/>
      <c r="W221" s="53"/>
    </row>
    <row r="222" spans="1:23" ht="12.75" hidden="1" customHeight="1" x14ac:dyDescent="0.2">
      <c r="A222" s="92"/>
      <c r="B222" s="53"/>
      <c r="C222" s="53"/>
      <c r="D222" s="53"/>
      <c r="E222" s="59"/>
      <c r="F222" s="59"/>
      <c r="G222" s="59"/>
      <c r="I222" s="53"/>
      <c r="J222" s="53"/>
      <c r="K222" s="53"/>
      <c r="L222" s="53"/>
      <c r="M222" s="53"/>
      <c r="N222" s="53"/>
      <c r="O222" s="53"/>
      <c r="P222" s="53"/>
      <c r="Q222" s="53"/>
      <c r="R222" s="53"/>
      <c r="S222" s="53"/>
      <c r="T222" s="53"/>
      <c r="U222" s="53"/>
      <c r="V222" s="53"/>
      <c r="W222" s="53"/>
    </row>
    <row r="223" spans="1:23" ht="12.75" hidden="1" customHeight="1" x14ac:dyDescent="0.2">
      <c r="A223" s="92"/>
      <c r="B223" s="53"/>
      <c r="C223" s="53"/>
      <c r="D223" s="53"/>
      <c r="E223" s="59"/>
      <c r="F223" s="59"/>
      <c r="G223" s="59"/>
      <c r="I223" s="53"/>
      <c r="J223" s="53"/>
      <c r="K223" s="53"/>
      <c r="L223" s="53"/>
      <c r="M223" s="53"/>
      <c r="N223" s="53"/>
      <c r="O223" s="53"/>
      <c r="P223" s="53"/>
      <c r="Q223" s="53"/>
      <c r="R223" s="53"/>
      <c r="S223" s="53"/>
      <c r="T223" s="53"/>
      <c r="U223" s="53"/>
      <c r="V223" s="53"/>
      <c r="W223" s="53"/>
    </row>
    <row r="224" spans="1:23" ht="12.75" hidden="1" customHeight="1" x14ac:dyDescent="0.2">
      <c r="A224" s="92"/>
      <c r="B224" s="53"/>
      <c r="C224" s="53"/>
      <c r="D224" s="53"/>
      <c r="E224" s="59"/>
      <c r="F224" s="59"/>
      <c r="G224" s="59"/>
      <c r="I224" s="53"/>
      <c r="J224" s="53"/>
      <c r="K224" s="53"/>
      <c r="L224" s="53"/>
      <c r="M224" s="53"/>
      <c r="N224" s="53"/>
      <c r="O224" s="53"/>
      <c r="P224" s="53"/>
      <c r="Q224" s="53"/>
      <c r="R224" s="53"/>
      <c r="S224" s="53"/>
      <c r="T224" s="53"/>
      <c r="U224" s="53"/>
      <c r="V224" s="53"/>
      <c r="W224" s="53"/>
    </row>
    <row r="225" spans="1:23" ht="12.75" hidden="1" customHeight="1" x14ac:dyDescent="0.2">
      <c r="A225" s="92"/>
      <c r="B225" s="53"/>
      <c r="C225" s="53"/>
      <c r="D225" s="53"/>
      <c r="E225" s="59"/>
      <c r="F225" s="59"/>
      <c r="G225" s="59"/>
      <c r="I225" s="53"/>
      <c r="J225" s="53"/>
      <c r="K225" s="53"/>
      <c r="L225" s="53"/>
      <c r="M225" s="53"/>
      <c r="N225" s="53"/>
      <c r="O225" s="53"/>
      <c r="P225" s="53"/>
      <c r="Q225" s="53"/>
      <c r="R225" s="53"/>
      <c r="S225" s="53"/>
      <c r="T225" s="53"/>
      <c r="U225" s="53"/>
      <c r="V225" s="53"/>
      <c r="W225" s="53"/>
    </row>
    <row r="226" spans="1:23" ht="12.75" hidden="1" customHeight="1" x14ac:dyDescent="0.2">
      <c r="A226" s="92"/>
      <c r="B226" s="53"/>
      <c r="C226" s="53"/>
      <c r="D226" s="53"/>
      <c r="E226" s="59"/>
      <c r="F226" s="59"/>
      <c r="G226" s="59"/>
      <c r="I226" s="53"/>
      <c r="J226" s="53"/>
      <c r="K226" s="53"/>
      <c r="L226" s="53"/>
      <c r="M226" s="53"/>
      <c r="N226" s="53"/>
      <c r="O226" s="53"/>
      <c r="P226" s="53"/>
      <c r="Q226" s="53"/>
      <c r="R226" s="53"/>
      <c r="S226" s="53"/>
      <c r="T226" s="53"/>
      <c r="U226" s="53"/>
      <c r="V226" s="53"/>
      <c r="W226" s="53"/>
    </row>
    <row r="227" spans="1:23" ht="12.75" hidden="1" customHeight="1" x14ac:dyDescent="0.2">
      <c r="A227" s="92"/>
      <c r="B227" s="53"/>
      <c r="C227" s="53"/>
      <c r="D227" s="53"/>
      <c r="E227" s="59"/>
      <c r="F227" s="59"/>
      <c r="G227" s="59"/>
      <c r="I227" s="53"/>
      <c r="J227" s="53"/>
      <c r="K227" s="53"/>
      <c r="L227" s="53"/>
      <c r="M227" s="53"/>
      <c r="N227" s="53"/>
      <c r="O227" s="53"/>
      <c r="P227" s="53"/>
      <c r="Q227" s="53"/>
      <c r="R227" s="53"/>
      <c r="S227" s="53"/>
      <c r="T227" s="53"/>
      <c r="U227" s="53"/>
      <c r="V227" s="53"/>
      <c r="W227" s="53"/>
    </row>
    <row r="228" spans="1:23" ht="12.75" hidden="1" customHeight="1" x14ac:dyDescent="0.2">
      <c r="A228" s="92"/>
      <c r="B228" s="53"/>
      <c r="C228" s="53"/>
      <c r="D228" s="53"/>
      <c r="E228" s="59"/>
      <c r="F228" s="59"/>
      <c r="G228" s="59"/>
      <c r="I228" s="53"/>
      <c r="J228" s="53"/>
      <c r="K228" s="53"/>
      <c r="L228" s="53"/>
      <c r="M228" s="53"/>
      <c r="N228" s="53"/>
      <c r="O228" s="53"/>
      <c r="P228" s="53"/>
      <c r="Q228" s="53"/>
      <c r="R228" s="53"/>
      <c r="S228" s="53"/>
      <c r="T228" s="53"/>
      <c r="U228" s="53"/>
      <c r="V228" s="53"/>
      <c r="W228" s="53"/>
    </row>
    <row r="229" spans="1:23" ht="12.75" hidden="1" customHeight="1" x14ac:dyDescent="0.2">
      <c r="A229" s="92"/>
      <c r="B229" s="53"/>
      <c r="C229" s="53"/>
      <c r="D229" s="53"/>
      <c r="E229" s="59"/>
      <c r="F229" s="59"/>
      <c r="G229" s="59"/>
      <c r="I229" s="53"/>
      <c r="J229" s="53"/>
      <c r="K229" s="53"/>
      <c r="L229" s="53"/>
      <c r="M229" s="53"/>
      <c r="N229" s="53"/>
      <c r="O229" s="53"/>
      <c r="P229" s="53"/>
      <c r="Q229" s="53"/>
      <c r="R229" s="53"/>
      <c r="S229" s="53"/>
      <c r="T229" s="53"/>
      <c r="U229" s="53"/>
      <c r="V229" s="53"/>
      <c r="W229" s="53"/>
    </row>
    <row r="230" spans="1:23" ht="12.75" hidden="1" customHeight="1" x14ac:dyDescent="0.2">
      <c r="A230" s="92"/>
      <c r="B230" s="53"/>
      <c r="C230" s="53"/>
      <c r="D230" s="53"/>
      <c r="E230" s="59"/>
      <c r="F230" s="59"/>
      <c r="G230" s="59"/>
      <c r="I230" s="53"/>
      <c r="J230" s="53"/>
      <c r="K230" s="53"/>
      <c r="L230" s="53"/>
      <c r="M230" s="53"/>
      <c r="N230" s="53"/>
      <c r="O230" s="53"/>
      <c r="P230" s="53"/>
      <c r="Q230" s="53"/>
      <c r="R230" s="53"/>
      <c r="S230" s="53"/>
      <c r="T230" s="53"/>
      <c r="U230" s="53"/>
      <c r="V230" s="53"/>
      <c r="W230" s="53"/>
    </row>
    <row r="231" spans="1:23" ht="12.75" hidden="1" customHeight="1" x14ac:dyDescent="0.2">
      <c r="A231" s="92"/>
      <c r="B231" s="53"/>
      <c r="C231" s="53"/>
      <c r="D231" s="53"/>
      <c r="E231" s="59"/>
      <c r="F231" s="59"/>
      <c r="G231" s="59"/>
      <c r="I231" s="53"/>
      <c r="J231" s="53"/>
      <c r="K231" s="53"/>
      <c r="L231" s="53"/>
      <c r="M231" s="53"/>
      <c r="N231" s="53"/>
      <c r="O231" s="53"/>
      <c r="P231" s="53"/>
      <c r="Q231" s="53"/>
      <c r="R231" s="53"/>
      <c r="S231" s="53"/>
      <c r="T231" s="53"/>
      <c r="U231" s="53"/>
      <c r="V231" s="53"/>
      <c r="W231" s="53"/>
    </row>
    <row r="232" spans="1:23" ht="12.75" hidden="1" customHeight="1" x14ac:dyDescent="0.2">
      <c r="A232" s="92"/>
      <c r="B232" s="53"/>
      <c r="C232" s="53"/>
      <c r="D232" s="53"/>
      <c r="E232" s="59"/>
      <c r="F232" s="59"/>
      <c r="G232" s="59"/>
      <c r="I232" s="53"/>
      <c r="J232" s="53"/>
      <c r="K232" s="53"/>
      <c r="L232" s="53"/>
      <c r="M232" s="53"/>
      <c r="N232" s="53"/>
      <c r="O232" s="53"/>
      <c r="P232" s="53"/>
      <c r="Q232" s="53"/>
      <c r="R232" s="53"/>
      <c r="S232" s="53"/>
      <c r="T232" s="53"/>
      <c r="U232" s="53"/>
      <c r="V232" s="53"/>
      <c r="W232" s="53"/>
    </row>
    <row r="233" spans="1:23" ht="12.75" hidden="1" customHeight="1" x14ac:dyDescent="0.2">
      <c r="A233" s="92"/>
      <c r="B233" s="53"/>
      <c r="C233" s="53"/>
      <c r="D233" s="53"/>
      <c r="E233" s="59"/>
      <c r="F233" s="59"/>
      <c r="G233" s="59"/>
      <c r="I233" s="53"/>
      <c r="J233" s="53"/>
      <c r="K233" s="53"/>
      <c r="L233" s="53"/>
      <c r="M233" s="53"/>
      <c r="N233" s="53"/>
      <c r="O233" s="53"/>
      <c r="P233" s="53"/>
      <c r="Q233" s="53"/>
      <c r="R233" s="53"/>
      <c r="S233" s="53"/>
      <c r="T233" s="53"/>
      <c r="U233" s="53"/>
      <c r="V233" s="53"/>
      <c r="W233" s="53"/>
    </row>
    <row r="234" spans="1:23" ht="12.75" hidden="1" customHeight="1" x14ac:dyDescent="0.2">
      <c r="A234" s="92"/>
      <c r="B234" s="53"/>
      <c r="C234" s="53"/>
      <c r="D234" s="53"/>
      <c r="E234" s="59"/>
      <c r="F234" s="59"/>
      <c r="G234" s="59"/>
      <c r="I234" s="53"/>
      <c r="J234" s="53"/>
      <c r="K234" s="53"/>
      <c r="L234" s="53"/>
      <c r="M234" s="53"/>
      <c r="N234" s="53"/>
      <c r="O234" s="53"/>
      <c r="P234" s="53"/>
      <c r="Q234" s="53"/>
      <c r="R234" s="53"/>
      <c r="S234" s="53"/>
      <c r="T234" s="53"/>
      <c r="U234" s="53"/>
      <c r="V234" s="53"/>
      <c r="W234" s="53"/>
    </row>
    <row r="235" spans="1:23" ht="12.75" hidden="1" customHeight="1" x14ac:dyDescent="0.2">
      <c r="A235" s="92"/>
      <c r="B235" s="53"/>
      <c r="C235" s="53"/>
      <c r="D235" s="53"/>
      <c r="E235" s="59"/>
      <c r="F235" s="59"/>
      <c r="G235" s="59"/>
      <c r="I235" s="53"/>
      <c r="J235" s="53"/>
      <c r="K235" s="53"/>
      <c r="L235" s="53"/>
      <c r="M235" s="53"/>
      <c r="N235" s="53"/>
      <c r="O235" s="53"/>
      <c r="P235" s="53"/>
      <c r="Q235" s="53"/>
      <c r="R235" s="53"/>
      <c r="S235" s="53"/>
      <c r="T235" s="53"/>
      <c r="U235" s="53"/>
      <c r="V235" s="53"/>
      <c r="W235" s="53"/>
    </row>
    <row r="236" spans="1:23" ht="12.75" hidden="1" customHeight="1" x14ac:dyDescent="0.2">
      <c r="A236" s="92"/>
      <c r="B236" s="53"/>
      <c r="C236" s="53"/>
      <c r="D236" s="53"/>
      <c r="E236" s="59"/>
      <c r="F236" s="59"/>
      <c r="G236" s="59"/>
      <c r="I236" s="53"/>
      <c r="J236" s="53"/>
      <c r="K236" s="53"/>
      <c r="L236" s="53"/>
      <c r="M236" s="53"/>
      <c r="N236" s="53"/>
      <c r="O236" s="53"/>
      <c r="P236" s="53"/>
      <c r="Q236" s="53"/>
      <c r="R236" s="53"/>
      <c r="S236" s="53"/>
      <c r="T236" s="53"/>
      <c r="U236" s="53"/>
      <c r="V236" s="53"/>
      <c r="W236" s="53"/>
    </row>
    <row r="237" spans="1:23" ht="12.75" hidden="1" customHeight="1" x14ac:dyDescent="0.2">
      <c r="A237" s="92"/>
      <c r="B237" s="53"/>
      <c r="C237" s="53"/>
      <c r="D237" s="53"/>
      <c r="E237" s="59"/>
      <c r="F237" s="59"/>
      <c r="G237" s="59"/>
      <c r="I237" s="53"/>
      <c r="J237" s="53"/>
      <c r="K237" s="53"/>
      <c r="L237" s="53"/>
      <c r="M237" s="53"/>
      <c r="N237" s="53"/>
      <c r="O237" s="53"/>
      <c r="P237" s="53"/>
      <c r="Q237" s="53"/>
      <c r="R237" s="53"/>
      <c r="S237" s="53"/>
      <c r="T237" s="53"/>
      <c r="U237" s="53"/>
      <c r="V237" s="53"/>
      <c r="W237" s="53"/>
    </row>
    <row r="238" spans="1:23" ht="12.75" hidden="1" customHeight="1" x14ac:dyDescent="0.2">
      <c r="A238" s="92"/>
      <c r="B238" s="53"/>
      <c r="C238" s="53"/>
      <c r="D238" s="53"/>
      <c r="E238" s="59"/>
      <c r="F238" s="59"/>
      <c r="G238" s="59"/>
      <c r="I238" s="53"/>
      <c r="J238" s="53"/>
      <c r="K238" s="53"/>
      <c r="L238" s="53"/>
      <c r="M238" s="53"/>
      <c r="N238" s="53"/>
      <c r="O238" s="53"/>
      <c r="P238" s="53"/>
      <c r="Q238" s="53"/>
      <c r="R238" s="53"/>
      <c r="S238" s="53"/>
      <c r="T238" s="53"/>
      <c r="U238" s="53"/>
      <c r="V238" s="53"/>
      <c r="W238" s="53"/>
    </row>
    <row r="239" spans="1:23" ht="12.75" hidden="1" customHeight="1" x14ac:dyDescent="0.2">
      <c r="A239" s="92"/>
      <c r="B239" s="53"/>
      <c r="C239" s="53"/>
      <c r="D239" s="53"/>
      <c r="E239" s="59"/>
      <c r="F239" s="59"/>
      <c r="G239" s="59"/>
      <c r="I239" s="53"/>
      <c r="J239" s="53"/>
      <c r="K239" s="53"/>
      <c r="L239" s="53"/>
      <c r="M239" s="53"/>
      <c r="N239" s="53"/>
      <c r="O239" s="53"/>
      <c r="P239" s="53"/>
      <c r="Q239" s="53"/>
      <c r="R239" s="53"/>
      <c r="S239" s="53"/>
      <c r="T239" s="53"/>
      <c r="U239" s="53"/>
      <c r="V239" s="53"/>
      <c r="W239" s="53"/>
    </row>
    <row r="240" spans="1:23" ht="12.75" hidden="1" customHeight="1" x14ac:dyDescent="0.2">
      <c r="A240" s="92"/>
      <c r="B240" s="53"/>
      <c r="C240" s="53"/>
      <c r="D240" s="53"/>
      <c r="E240" s="59"/>
      <c r="F240" s="59"/>
      <c r="G240" s="59"/>
      <c r="I240" s="53"/>
      <c r="J240" s="53"/>
      <c r="K240" s="53"/>
      <c r="L240" s="53"/>
      <c r="M240" s="53"/>
      <c r="N240" s="53"/>
      <c r="O240" s="53"/>
      <c r="P240" s="53"/>
      <c r="Q240" s="53"/>
      <c r="R240" s="53"/>
      <c r="S240" s="53"/>
      <c r="T240" s="53"/>
      <c r="U240" s="53"/>
      <c r="V240" s="53"/>
      <c r="W240" s="53"/>
    </row>
    <row r="241" spans="1:23" ht="12.75" hidden="1" customHeight="1" x14ac:dyDescent="0.2">
      <c r="A241" s="92"/>
      <c r="B241" s="53"/>
      <c r="C241" s="53"/>
      <c r="D241" s="53"/>
      <c r="E241" s="59"/>
      <c r="F241" s="59"/>
      <c r="G241" s="59"/>
      <c r="I241" s="53"/>
      <c r="J241" s="53"/>
      <c r="K241" s="53"/>
      <c r="L241" s="53"/>
      <c r="M241" s="53"/>
      <c r="N241" s="53"/>
      <c r="O241" s="53"/>
      <c r="P241" s="53"/>
      <c r="Q241" s="53"/>
      <c r="R241" s="53"/>
      <c r="S241" s="53"/>
      <c r="T241" s="53"/>
      <c r="U241" s="53"/>
      <c r="V241" s="53"/>
      <c r="W241" s="53"/>
    </row>
    <row r="242" spans="1:23" ht="12.75" hidden="1" customHeight="1" x14ac:dyDescent="0.2">
      <c r="A242" s="92"/>
      <c r="B242" s="53"/>
      <c r="C242" s="53"/>
      <c r="D242" s="53"/>
      <c r="E242" s="59"/>
      <c r="F242" s="59"/>
      <c r="G242" s="59"/>
      <c r="I242" s="53"/>
      <c r="J242" s="53"/>
      <c r="K242" s="53"/>
      <c r="L242" s="53"/>
      <c r="M242" s="53"/>
      <c r="N242" s="53"/>
      <c r="O242" s="53"/>
      <c r="P242" s="53"/>
      <c r="Q242" s="53"/>
      <c r="R242" s="53"/>
      <c r="S242" s="53"/>
      <c r="T242" s="53"/>
      <c r="U242" s="53"/>
      <c r="V242" s="53"/>
      <c r="W242" s="53"/>
    </row>
    <row r="243" spans="1:23" ht="12.75" hidden="1" customHeight="1" x14ac:dyDescent="0.2">
      <c r="A243" s="92"/>
      <c r="B243" s="53"/>
      <c r="C243" s="53"/>
      <c r="D243" s="53"/>
      <c r="E243" s="59"/>
      <c r="F243" s="59"/>
      <c r="G243" s="59"/>
      <c r="I243" s="53"/>
      <c r="J243" s="53"/>
      <c r="K243" s="53"/>
      <c r="L243" s="53"/>
      <c r="M243" s="53"/>
      <c r="N243" s="53"/>
      <c r="O243" s="53"/>
      <c r="P243" s="53"/>
      <c r="Q243" s="53"/>
      <c r="R243" s="53"/>
      <c r="S243" s="53"/>
      <c r="T243" s="53"/>
      <c r="U243" s="53"/>
      <c r="V243" s="53"/>
      <c r="W243" s="53"/>
    </row>
    <row r="244" spans="1:23" ht="12.75" hidden="1" customHeight="1" x14ac:dyDescent="0.2">
      <c r="A244" s="92"/>
      <c r="B244" s="53"/>
      <c r="C244" s="53"/>
      <c r="D244" s="53"/>
      <c r="E244" s="59"/>
      <c r="F244" s="59"/>
      <c r="G244" s="59"/>
      <c r="I244" s="53"/>
      <c r="J244" s="53"/>
      <c r="K244" s="53"/>
      <c r="L244" s="53"/>
      <c r="M244" s="53"/>
      <c r="N244" s="53"/>
      <c r="O244" s="53"/>
      <c r="P244" s="53"/>
      <c r="Q244" s="53"/>
      <c r="R244" s="53"/>
      <c r="S244" s="53"/>
      <c r="T244" s="53"/>
      <c r="U244" s="53"/>
      <c r="V244" s="53"/>
      <c r="W244" s="53"/>
    </row>
    <row r="245" spans="1:23" ht="12.75" hidden="1" customHeight="1" x14ac:dyDescent="0.2">
      <c r="A245" s="92"/>
      <c r="B245" s="53"/>
      <c r="C245" s="53"/>
      <c r="D245" s="53"/>
      <c r="E245" s="59"/>
      <c r="F245" s="59"/>
      <c r="G245" s="59"/>
      <c r="I245" s="53"/>
      <c r="J245" s="53"/>
      <c r="K245" s="53"/>
      <c r="L245" s="53"/>
      <c r="M245" s="53"/>
      <c r="N245" s="53"/>
      <c r="O245" s="53"/>
      <c r="P245" s="53"/>
      <c r="Q245" s="53"/>
      <c r="R245" s="53"/>
      <c r="S245" s="53"/>
      <c r="T245" s="53"/>
      <c r="U245" s="53"/>
      <c r="V245" s="53"/>
      <c r="W245" s="53"/>
    </row>
    <row r="246" spans="1:23" ht="12.75" hidden="1" customHeight="1" x14ac:dyDescent="0.2">
      <c r="A246" s="92"/>
      <c r="B246" s="53"/>
      <c r="C246" s="53"/>
      <c r="D246" s="53"/>
      <c r="E246" s="59"/>
      <c r="F246" s="59"/>
      <c r="G246" s="59"/>
      <c r="I246" s="53"/>
      <c r="J246" s="53"/>
      <c r="K246" s="53"/>
      <c r="L246" s="53"/>
      <c r="M246" s="53"/>
      <c r="N246" s="53"/>
      <c r="O246" s="53"/>
      <c r="P246" s="53"/>
      <c r="Q246" s="53"/>
      <c r="R246" s="53"/>
      <c r="S246" s="53"/>
      <c r="T246" s="53"/>
      <c r="U246" s="53"/>
      <c r="V246" s="53"/>
      <c r="W246" s="53"/>
    </row>
    <row r="247" spans="1:23" ht="12.75" hidden="1" customHeight="1" x14ac:dyDescent="0.2">
      <c r="A247" s="92"/>
      <c r="B247" s="53"/>
      <c r="C247" s="53"/>
      <c r="D247" s="53"/>
      <c r="E247" s="59"/>
      <c r="F247" s="59"/>
      <c r="G247" s="59"/>
      <c r="I247" s="53"/>
      <c r="J247" s="53"/>
      <c r="K247" s="53"/>
      <c r="L247" s="53"/>
      <c r="M247" s="53"/>
      <c r="N247" s="53"/>
      <c r="O247" s="53"/>
      <c r="P247" s="53"/>
      <c r="Q247" s="53"/>
      <c r="R247" s="53"/>
      <c r="S247" s="53"/>
      <c r="T247" s="53"/>
      <c r="U247" s="53"/>
      <c r="V247" s="53"/>
      <c r="W247" s="53"/>
    </row>
    <row r="248" spans="1:23" ht="12.75" hidden="1" customHeight="1" x14ac:dyDescent="0.2">
      <c r="A248" s="92"/>
      <c r="B248" s="53"/>
      <c r="C248" s="53"/>
      <c r="D248" s="53"/>
      <c r="E248" s="59"/>
      <c r="F248" s="59"/>
      <c r="G248" s="59"/>
      <c r="I248" s="53"/>
      <c r="J248" s="53"/>
      <c r="K248" s="53"/>
      <c r="L248" s="53"/>
      <c r="M248" s="53"/>
      <c r="N248" s="53"/>
      <c r="O248" s="53"/>
      <c r="P248" s="53"/>
      <c r="Q248" s="53"/>
      <c r="R248" s="53"/>
      <c r="S248" s="53"/>
      <c r="T248" s="53"/>
      <c r="U248" s="53"/>
      <c r="V248" s="53"/>
      <c r="W248" s="53"/>
    </row>
    <row r="249" spans="1:23" ht="12.75" hidden="1" customHeight="1" x14ac:dyDescent="0.2">
      <c r="A249" s="92"/>
      <c r="B249" s="53"/>
      <c r="C249" s="53"/>
      <c r="D249" s="53"/>
      <c r="E249" s="59"/>
      <c r="F249" s="59"/>
      <c r="G249" s="59"/>
      <c r="I249" s="53"/>
      <c r="J249" s="53"/>
      <c r="K249" s="53"/>
      <c r="L249" s="53"/>
      <c r="M249" s="53"/>
      <c r="N249" s="53"/>
      <c r="O249" s="53"/>
      <c r="P249" s="53"/>
      <c r="Q249" s="53"/>
      <c r="R249" s="53"/>
      <c r="S249" s="53"/>
      <c r="T249" s="53"/>
      <c r="U249" s="53"/>
      <c r="V249" s="53"/>
      <c r="W249" s="53"/>
    </row>
    <row r="250" spans="1:23" ht="12.75" hidden="1" customHeight="1" x14ac:dyDescent="0.2">
      <c r="A250" s="92"/>
      <c r="B250" s="53"/>
      <c r="C250" s="53"/>
      <c r="D250" s="53"/>
      <c r="E250" s="59"/>
      <c r="F250" s="59"/>
      <c r="G250" s="59"/>
      <c r="I250" s="53"/>
      <c r="J250" s="53"/>
      <c r="K250" s="53"/>
      <c r="L250" s="53"/>
      <c r="M250" s="53"/>
      <c r="N250" s="53"/>
      <c r="O250" s="53"/>
      <c r="P250" s="53"/>
      <c r="Q250" s="53"/>
      <c r="R250" s="53"/>
      <c r="S250" s="53"/>
      <c r="T250" s="53"/>
      <c r="U250" s="53"/>
      <c r="V250" s="53"/>
      <c r="W250" s="53"/>
    </row>
    <row r="251" spans="1:23" ht="12.75" hidden="1" customHeight="1" x14ac:dyDescent="0.2">
      <c r="A251" s="92"/>
      <c r="B251" s="53"/>
      <c r="C251" s="53"/>
      <c r="D251" s="53"/>
      <c r="E251" s="59"/>
      <c r="F251" s="59"/>
      <c r="G251" s="59"/>
      <c r="I251" s="53"/>
      <c r="J251" s="53"/>
      <c r="K251" s="53"/>
      <c r="L251" s="53"/>
      <c r="M251" s="53"/>
      <c r="N251" s="53"/>
      <c r="O251" s="53"/>
      <c r="P251" s="53"/>
      <c r="Q251" s="53"/>
      <c r="R251" s="53"/>
      <c r="S251" s="53"/>
      <c r="T251" s="53"/>
      <c r="U251" s="53"/>
      <c r="V251" s="53"/>
      <c r="W251" s="53"/>
    </row>
    <row r="252" spans="1:23" ht="12.75" hidden="1" customHeight="1" x14ac:dyDescent="0.2">
      <c r="A252" s="92"/>
      <c r="B252" s="53"/>
      <c r="C252" s="53"/>
      <c r="D252" s="53"/>
      <c r="E252" s="59"/>
      <c r="F252" s="59"/>
      <c r="G252" s="59"/>
      <c r="I252" s="53"/>
      <c r="J252" s="53"/>
      <c r="K252" s="53"/>
      <c r="L252" s="53"/>
      <c r="M252" s="53"/>
      <c r="N252" s="53"/>
      <c r="O252" s="53"/>
      <c r="P252" s="53"/>
      <c r="Q252" s="53"/>
      <c r="R252" s="53"/>
      <c r="S252" s="53"/>
      <c r="T252" s="53"/>
      <c r="U252" s="53"/>
      <c r="V252" s="53"/>
      <c r="W252" s="53"/>
    </row>
    <row r="253" spans="1:23" ht="12.75" hidden="1" customHeight="1" x14ac:dyDescent="0.2">
      <c r="A253" s="92"/>
      <c r="B253" s="53"/>
      <c r="C253" s="53"/>
      <c r="D253" s="53"/>
      <c r="E253" s="59"/>
      <c r="F253" s="59"/>
      <c r="G253" s="59"/>
      <c r="I253" s="53"/>
      <c r="J253" s="53"/>
      <c r="K253" s="53"/>
      <c r="L253" s="53"/>
      <c r="M253" s="53"/>
      <c r="N253" s="53"/>
      <c r="O253" s="53"/>
      <c r="P253" s="53"/>
      <c r="Q253" s="53"/>
      <c r="R253" s="53"/>
      <c r="S253" s="53"/>
      <c r="T253" s="53"/>
      <c r="U253" s="53"/>
      <c r="V253" s="53"/>
      <c r="W253" s="53"/>
    </row>
    <row r="254" spans="1:23" ht="12.75" hidden="1" customHeight="1" x14ac:dyDescent="0.2">
      <c r="A254" s="92"/>
      <c r="B254" s="53"/>
      <c r="C254" s="53"/>
      <c r="D254" s="53"/>
      <c r="E254" s="59"/>
      <c r="F254" s="59"/>
      <c r="G254" s="59"/>
      <c r="I254" s="53"/>
      <c r="J254" s="53"/>
      <c r="K254" s="53"/>
      <c r="L254" s="53"/>
      <c r="M254" s="53"/>
      <c r="N254" s="53"/>
      <c r="O254" s="53"/>
      <c r="P254" s="53"/>
      <c r="Q254" s="53"/>
      <c r="R254" s="53"/>
      <c r="S254" s="53"/>
      <c r="T254" s="53"/>
      <c r="U254" s="53"/>
      <c r="V254" s="53"/>
      <c r="W254" s="53"/>
    </row>
    <row r="255" spans="1:23" ht="12.75" hidden="1" customHeight="1" x14ac:dyDescent="0.2">
      <c r="A255" s="92"/>
      <c r="B255" s="53"/>
      <c r="C255" s="53"/>
      <c r="D255" s="53"/>
      <c r="E255" s="59"/>
      <c r="F255" s="59"/>
      <c r="G255" s="59"/>
      <c r="I255" s="53"/>
      <c r="J255" s="53"/>
      <c r="K255" s="53"/>
      <c r="L255" s="53"/>
      <c r="M255" s="53"/>
      <c r="N255" s="53"/>
      <c r="O255" s="53"/>
      <c r="P255" s="53"/>
      <c r="Q255" s="53"/>
      <c r="R255" s="53"/>
      <c r="S255" s="53"/>
      <c r="T255" s="53"/>
      <c r="U255" s="53"/>
      <c r="V255" s="53"/>
      <c r="W255" s="53"/>
    </row>
    <row r="256" spans="1:23" ht="12.75" hidden="1" customHeight="1" x14ac:dyDescent="0.2">
      <c r="A256" s="92"/>
      <c r="B256" s="53"/>
      <c r="C256" s="53"/>
      <c r="D256" s="53"/>
      <c r="E256" s="59"/>
      <c r="F256" s="59"/>
      <c r="G256" s="59"/>
      <c r="I256" s="53"/>
      <c r="J256" s="53"/>
      <c r="K256" s="53"/>
      <c r="L256" s="53"/>
      <c r="M256" s="53"/>
      <c r="N256" s="53"/>
      <c r="O256" s="53"/>
      <c r="P256" s="53"/>
      <c r="Q256" s="53"/>
      <c r="R256" s="53"/>
      <c r="S256" s="53"/>
      <c r="T256" s="53"/>
      <c r="U256" s="53"/>
      <c r="V256" s="53"/>
      <c r="W256" s="53"/>
    </row>
    <row r="257" spans="1:23" ht="12.75" hidden="1" customHeight="1" x14ac:dyDescent="0.2">
      <c r="A257" s="92"/>
      <c r="B257" s="53"/>
      <c r="C257" s="53"/>
      <c r="D257" s="53"/>
      <c r="E257" s="59"/>
      <c r="F257" s="59"/>
      <c r="G257" s="59"/>
      <c r="I257" s="53"/>
      <c r="J257" s="53"/>
      <c r="K257" s="53"/>
      <c r="L257" s="53"/>
      <c r="M257" s="53"/>
      <c r="N257" s="53"/>
      <c r="O257" s="53"/>
      <c r="P257" s="53"/>
      <c r="Q257" s="53"/>
      <c r="R257" s="53"/>
      <c r="S257" s="53"/>
      <c r="T257" s="53"/>
      <c r="U257" s="53"/>
      <c r="V257" s="53"/>
      <c r="W257" s="53"/>
    </row>
    <row r="258" spans="1:23" ht="15.75" hidden="1" customHeight="1" x14ac:dyDescent="0.2"/>
    <row r="259" spans="1:23" ht="15.75" hidden="1" customHeight="1" x14ac:dyDescent="0.2"/>
    <row r="260" spans="1:23" ht="15.75" hidden="1" customHeight="1" x14ac:dyDescent="0.2"/>
    <row r="261" spans="1:23" ht="15.75" hidden="1" customHeight="1" x14ac:dyDescent="0.2"/>
    <row r="262" spans="1:23" ht="15.75" hidden="1" customHeight="1" x14ac:dyDescent="0.2"/>
    <row r="263" spans="1:23" ht="15.75" hidden="1" customHeight="1" x14ac:dyDescent="0.2"/>
    <row r="264" spans="1:23" ht="15.75" hidden="1" customHeight="1" x14ac:dyDescent="0.2"/>
    <row r="265" spans="1:23" ht="15.75" hidden="1" customHeight="1" x14ac:dyDescent="0.2"/>
    <row r="266" spans="1:23" ht="15.75" hidden="1" customHeight="1" x14ac:dyDescent="0.2"/>
    <row r="267" spans="1:23" ht="15.75" hidden="1" customHeight="1" x14ac:dyDescent="0.2"/>
    <row r="268" spans="1:23" ht="15.75" hidden="1" customHeight="1" x14ac:dyDescent="0.2"/>
    <row r="269" spans="1:23" ht="15.75" hidden="1" customHeight="1" x14ac:dyDescent="0.2"/>
    <row r="270" spans="1:23" ht="15.75" hidden="1" customHeight="1" x14ac:dyDescent="0.2"/>
    <row r="271" spans="1:23" ht="15.75" hidden="1" customHeight="1" x14ac:dyDescent="0.2"/>
    <row r="272" spans="1:23"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sheetData>
  <mergeCells count="5">
    <mergeCell ref="A1:A2"/>
    <mergeCell ref="B1:B2"/>
    <mergeCell ref="C1:C2"/>
    <mergeCell ref="D1:D2"/>
    <mergeCell ref="E1:H1"/>
  </mergeCells>
  <hyperlinks>
    <hyperlink ref="E55" r:id="rId1" location="foot1" xr:uid="{00000000-0004-0000-0100-000000000000}"/>
  </hyperlinks>
  <pageMargins left="0.7" right="0.7" top="0.75" bottom="0.75" header="0" footer="0"/>
  <pageSetup orientation="portrait"/>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58"/>
  <sheetViews>
    <sheetView workbookViewId="0">
      <pane xSplit="1" topLeftCell="B1" activePane="topRight" state="frozen"/>
      <selection pane="topRight" activeCell="C2" sqref="C2"/>
    </sheetView>
  </sheetViews>
  <sheetFormatPr defaultColWidth="12.5703125" defaultRowHeight="15" customHeight="1" x14ac:dyDescent="0.2"/>
  <cols>
    <col min="1" max="1" width="22" customWidth="1"/>
    <col min="2" max="2" width="8.42578125" customWidth="1"/>
    <col min="3" max="3" width="12.85546875" customWidth="1"/>
    <col min="4" max="4" width="14.42578125" customWidth="1"/>
    <col min="5" max="5" width="25.42578125" customWidth="1"/>
    <col min="6" max="6" width="15.5703125" customWidth="1"/>
    <col min="7" max="7" width="2.28515625" customWidth="1"/>
    <col min="8" max="8" width="11.5703125" customWidth="1"/>
    <col min="9" max="9" width="13" customWidth="1"/>
    <col min="10" max="10" width="14.42578125" customWidth="1"/>
    <col min="11" max="11" width="17.140625" customWidth="1"/>
    <col min="12" max="12" width="4.140625" customWidth="1"/>
    <col min="13" max="13" width="11.28515625" customWidth="1"/>
    <col min="14" max="15" width="13.85546875" customWidth="1"/>
    <col min="16" max="16" width="16.140625" customWidth="1"/>
    <col min="17" max="17" width="13" customWidth="1"/>
    <col min="18" max="18" width="11" customWidth="1"/>
    <col min="19" max="19" width="10.42578125" customWidth="1"/>
    <col min="20" max="20" width="12.7109375" customWidth="1"/>
    <col min="21" max="21" width="14.42578125" customWidth="1"/>
    <col min="22" max="22" width="13.42578125" customWidth="1"/>
    <col min="23" max="23" width="14" customWidth="1"/>
    <col min="24" max="24" width="21.5703125" customWidth="1"/>
    <col min="25" max="25" width="22" customWidth="1"/>
    <col min="26" max="27" width="8.7109375" hidden="1" customWidth="1"/>
  </cols>
  <sheetData>
    <row r="1" spans="1:27" ht="15.75" customHeight="1" x14ac:dyDescent="0.2">
      <c r="A1" s="234" t="s">
        <v>0</v>
      </c>
      <c r="B1" s="236" t="s">
        <v>1</v>
      </c>
      <c r="C1" s="239" t="s">
        <v>5</v>
      </c>
      <c r="D1" s="236" t="s">
        <v>124</v>
      </c>
      <c r="E1" s="219" t="s">
        <v>125</v>
      </c>
      <c r="F1" s="220"/>
      <c r="G1" s="220"/>
      <c r="H1" s="221"/>
      <c r="I1" s="241" t="s">
        <v>126</v>
      </c>
      <c r="J1" s="242"/>
      <c r="K1" s="242"/>
      <c r="L1" s="242"/>
      <c r="M1" s="243"/>
      <c r="N1" s="241" t="s">
        <v>127</v>
      </c>
      <c r="O1" s="242"/>
      <c r="P1" s="243"/>
      <c r="Q1" s="219" t="s">
        <v>128</v>
      </c>
      <c r="R1" s="220"/>
      <c r="S1" s="220"/>
      <c r="T1" s="220"/>
      <c r="U1" s="221"/>
      <c r="V1" s="222" t="s">
        <v>129</v>
      </c>
      <c r="W1" s="221"/>
      <c r="X1" s="223" t="s">
        <v>130</v>
      </c>
      <c r="Y1" s="224"/>
      <c r="Z1" s="93"/>
      <c r="AA1" s="94"/>
    </row>
    <row r="2" spans="1:27" ht="15.75" customHeight="1" x14ac:dyDescent="0.2">
      <c r="A2" s="235"/>
      <c r="B2" s="237"/>
      <c r="C2" s="240"/>
      <c r="D2" s="237"/>
      <c r="E2" s="229" t="s">
        <v>131</v>
      </c>
      <c r="F2" s="231" t="s">
        <v>132</v>
      </c>
      <c r="G2" s="231"/>
      <c r="H2" s="206" t="s">
        <v>133</v>
      </c>
      <c r="I2" s="229" t="s">
        <v>134</v>
      </c>
      <c r="J2" s="231" t="s">
        <v>135</v>
      </c>
      <c r="K2" s="231" t="s">
        <v>136</v>
      </c>
      <c r="L2" s="231"/>
      <c r="M2" s="206" t="s">
        <v>137</v>
      </c>
      <c r="N2" s="232" t="s">
        <v>138</v>
      </c>
      <c r="O2" s="215" t="s">
        <v>139</v>
      </c>
      <c r="P2" s="206" t="s">
        <v>140</v>
      </c>
      <c r="Q2" s="211" t="s">
        <v>141</v>
      </c>
      <c r="R2" s="217" t="s">
        <v>142</v>
      </c>
      <c r="S2" s="217" t="s">
        <v>143</v>
      </c>
      <c r="T2" s="217" t="s">
        <v>144</v>
      </c>
      <c r="U2" s="213" t="s">
        <v>145</v>
      </c>
      <c r="V2" s="211" t="s">
        <v>146</v>
      </c>
      <c r="W2" s="213" t="s">
        <v>147</v>
      </c>
      <c r="X2" s="225" t="s">
        <v>148</v>
      </c>
      <c r="Y2" s="227" t="s">
        <v>149</v>
      </c>
      <c r="Z2" s="93"/>
      <c r="AA2" s="94"/>
    </row>
    <row r="3" spans="1:27" ht="38.25" customHeight="1" x14ac:dyDescent="0.2">
      <c r="A3" s="230"/>
      <c r="B3" s="238"/>
      <c r="C3" s="204"/>
      <c r="D3" s="238"/>
      <c r="E3" s="230"/>
      <c r="F3" s="204"/>
      <c r="G3" s="204"/>
      <c r="H3" s="207"/>
      <c r="I3" s="230"/>
      <c r="J3" s="204"/>
      <c r="K3" s="204"/>
      <c r="L3" s="204"/>
      <c r="M3" s="207"/>
      <c r="N3" s="233"/>
      <c r="O3" s="216"/>
      <c r="P3" s="207"/>
      <c r="Q3" s="212"/>
      <c r="R3" s="218"/>
      <c r="S3" s="218"/>
      <c r="T3" s="218"/>
      <c r="U3" s="214"/>
      <c r="V3" s="212"/>
      <c r="W3" s="214"/>
      <c r="X3" s="226"/>
      <c r="Y3" s="228"/>
      <c r="Z3" s="95"/>
      <c r="AA3" s="96"/>
    </row>
    <row r="4" spans="1:27" ht="18" customHeight="1" x14ac:dyDescent="0.25">
      <c r="A4" s="97" t="s">
        <v>7</v>
      </c>
      <c r="B4" s="98" t="s">
        <v>8</v>
      </c>
      <c r="C4" s="99">
        <f t="shared" ref="C4:C55" si="0">(H4+M4+P4+U4+W4+Y4)/6</f>
        <v>16.666666666666668</v>
      </c>
      <c r="D4" s="100">
        <f t="shared" ref="D4:D55" si="1">RANK(C4, $C$4:$C$55)</f>
        <v>49</v>
      </c>
      <c r="E4" s="101">
        <v>0</v>
      </c>
      <c r="F4" s="98">
        <v>0</v>
      </c>
      <c r="G4" s="98">
        <f t="shared" ref="G4:G55" si="2">SUM(E4:F4)</f>
        <v>0</v>
      </c>
      <c r="H4" s="102">
        <f t="shared" ref="H4:H55" si="3">100*(G4/2)</f>
        <v>0</v>
      </c>
      <c r="I4" s="101">
        <v>1</v>
      </c>
      <c r="J4" s="98">
        <v>1</v>
      </c>
      <c r="K4" s="98">
        <v>1</v>
      </c>
      <c r="L4" s="98">
        <f t="shared" ref="L4:L55" si="4">SUM(I4+J4+K4)</f>
        <v>3</v>
      </c>
      <c r="M4" s="103">
        <f t="shared" ref="M4:M55" si="5">100*(L4/3)</f>
        <v>100</v>
      </c>
      <c r="N4" s="104">
        <v>0</v>
      </c>
      <c r="O4" s="105">
        <v>0</v>
      </c>
      <c r="P4" s="102">
        <f t="shared" ref="P4:P55" si="6">(N4+O4)/2*100</f>
        <v>0</v>
      </c>
      <c r="Q4" s="106">
        <v>0</v>
      </c>
      <c r="R4" s="107">
        <v>0</v>
      </c>
      <c r="S4" s="107">
        <v>0</v>
      </c>
      <c r="T4" s="107">
        <v>0</v>
      </c>
      <c r="U4" s="108">
        <f t="shared" ref="U4:U55" si="7">(Q4+R4+S4+T4)/4*100</f>
        <v>0</v>
      </c>
      <c r="V4" s="106">
        <v>0</v>
      </c>
      <c r="W4" s="108">
        <f t="shared" ref="W4:W55" si="8">V4*100</f>
        <v>0</v>
      </c>
      <c r="X4" s="109">
        <v>0</v>
      </c>
      <c r="Y4" s="110">
        <f t="shared" ref="Y4:Y55" si="9">X4*100</f>
        <v>0</v>
      </c>
      <c r="Z4" s="111"/>
      <c r="AA4" s="112"/>
    </row>
    <row r="5" spans="1:27" ht="18" customHeight="1" x14ac:dyDescent="0.25">
      <c r="A5" s="113" t="s">
        <v>9</v>
      </c>
      <c r="B5" s="114" t="s">
        <v>10</v>
      </c>
      <c r="C5" s="54">
        <f t="shared" si="0"/>
        <v>22.222222222222218</v>
      </c>
      <c r="D5" s="115">
        <f t="shared" si="1"/>
        <v>35</v>
      </c>
      <c r="E5" s="116">
        <v>0</v>
      </c>
      <c r="F5" s="114">
        <v>0</v>
      </c>
      <c r="G5" s="114">
        <f t="shared" si="2"/>
        <v>0</v>
      </c>
      <c r="H5" s="117">
        <f t="shared" si="3"/>
        <v>0</v>
      </c>
      <c r="I5" s="116">
        <v>1</v>
      </c>
      <c r="J5" s="114">
        <v>0</v>
      </c>
      <c r="K5" s="114">
        <v>0</v>
      </c>
      <c r="L5" s="114">
        <f t="shared" si="4"/>
        <v>1</v>
      </c>
      <c r="M5" s="118">
        <f t="shared" si="5"/>
        <v>33.333333333333329</v>
      </c>
      <c r="N5" s="119">
        <v>0</v>
      </c>
      <c r="O5" s="120">
        <v>0</v>
      </c>
      <c r="P5" s="117">
        <f t="shared" si="6"/>
        <v>0</v>
      </c>
      <c r="Q5" s="121">
        <v>0</v>
      </c>
      <c r="R5" s="122">
        <v>0</v>
      </c>
      <c r="S5" s="122">
        <v>0</v>
      </c>
      <c r="T5" s="122">
        <v>0</v>
      </c>
      <c r="U5" s="123">
        <f t="shared" si="7"/>
        <v>0</v>
      </c>
      <c r="V5" s="121">
        <v>1</v>
      </c>
      <c r="W5" s="123">
        <f t="shared" si="8"/>
        <v>100</v>
      </c>
      <c r="X5" s="109">
        <v>0</v>
      </c>
      <c r="Y5" s="110">
        <f t="shared" si="9"/>
        <v>0</v>
      </c>
      <c r="Z5" s="111"/>
      <c r="AA5" s="112"/>
    </row>
    <row r="6" spans="1:27" ht="18" customHeight="1" x14ac:dyDescent="0.25">
      <c r="A6" s="113" t="s">
        <v>11</v>
      </c>
      <c r="B6" s="114" t="s">
        <v>12</v>
      </c>
      <c r="C6" s="54">
        <f t="shared" si="0"/>
        <v>30.555555555555554</v>
      </c>
      <c r="D6" s="115">
        <f t="shared" si="1"/>
        <v>29</v>
      </c>
      <c r="E6" s="116">
        <v>0</v>
      </c>
      <c r="F6" s="114">
        <v>0</v>
      </c>
      <c r="G6" s="114">
        <f t="shared" si="2"/>
        <v>0</v>
      </c>
      <c r="H6" s="117">
        <f t="shared" si="3"/>
        <v>0</v>
      </c>
      <c r="I6" s="116">
        <v>1</v>
      </c>
      <c r="J6" s="114">
        <v>0</v>
      </c>
      <c r="K6" s="114">
        <v>0</v>
      </c>
      <c r="L6" s="114">
        <f t="shared" si="4"/>
        <v>1</v>
      </c>
      <c r="M6" s="118">
        <f t="shared" si="5"/>
        <v>33.333333333333329</v>
      </c>
      <c r="N6" s="119">
        <v>0</v>
      </c>
      <c r="O6" s="120">
        <v>1</v>
      </c>
      <c r="P6" s="117">
        <f t="shared" si="6"/>
        <v>50</v>
      </c>
      <c r="Q6" s="121">
        <v>0</v>
      </c>
      <c r="R6" s="122">
        <v>0</v>
      </c>
      <c r="S6" s="122">
        <v>0</v>
      </c>
      <c r="T6" s="122">
        <v>0</v>
      </c>
      <c r="U6" s="123">
        <f t="shared" si="7"/>
        <v>0</v>
      </c>
      <c r="V6" s="121">
        <v>1</v>
      </c>
      <c r="W6" s="123">
        <f t="shared" si="8"/>
        <v>100</v>
      </c>
      <c r="X6" s="109">
        <v>0</v>
      </c>
      <c r="Y6" s="110">
        <f t="shared" si="9"/>
        <v>0</v>
      </c>
      <c r="Z6" s="111"/>
      <c r="AA6" s="112"/>
    </row>
    <row r="7" spans="1:27" ht="18" customHeight="1" x14ac:dyDescent="0.25">
      <c r="A7" s="113" t="s">
        <v>13</v>
      </c>
      <c r="B7" s="114" t="s">
        <v>14</v>
      </c>
      <c r="C7" s="54">
        <f t="shared" si="0"/>
        <v>30.555555555555554</v>
      </c>
      <c r="D7" s="115">
        <f t="shared" si="1"/>
        <v>29</v>
      </c>
      <c r="E7" s="116">
        <v>0</v>
      </c>
      <c r="F7" s="114">
        <v>1</v>
      </c>
      <c r="G7" s="114">
        <f t="shared" si="2"/>
        <v>1</v>
      </c>
      <c r="H7" s="117">
        <f t="shared" si="3"/>
        <v>50</v>
      </c>
      <c r="I7" s="116">
        <v>1</v>
      </c>
      <c r="J7" s="114">
        <v>0</v>
      </c>
      <c r="K7" s="114">
        <v>0</v>
      </c>
      <c r="L7" s="114">
        <f t="shared" si="4"/>
        <v>1</v>
      </c>
      <c r="M7" s="118">
        <f t="shared" si="5"/>
        <v>33.333333333333329</v>
      </c>
      <c r="N7" s="119">
        <v>0</v>
      </c>
      <c r="O7" s="120">
        <v>0</v>
      </c>
      <c r="P7" s="117">
        <f t="shared" si="6"/>
        <v>0</v>
      </c>
      <c r="Q7" s="121">
        <v>0</v>
      </c>
      <c r="R7" s="122">
        <v>0</v>
      </c>
      <c r="S7" s="122">
        <v>0</v>
      </c>
      <c r="T7" s="122">
        <v>0</v>
      </c>
      <c r="U7" s="123">
        <f t="shared" si="7"/>
        <v>0</v>
      </c>
      <c r="V7" s="121">
        <v>1</v>
      </c>
      <c r="W7" s="123">
        <f t="shared" si="8"/>
        <v>100</v>
      </c>
      <c r="X7" s="109">
        <v>0</v>
      </c>
      <c r="Y7" s="110">
        <f t="shared" si="9"/>
        <v>0</v>
      </c>
      <c r="Z7" s="111"/>
      <c r="AA7" s="112"/>
    </row>
    <row r="8" spans="1:27" ht="18" customHeight="1" x14ac:dyDescent="0.25">
      <c r="A8" s="113" t="s">
        <v>15</v>
      </c>
      <c r="B8" s="114" t="s">
        <v>16</v>
      </c>
      <c r="C8" s="54">
        <f t="shared" si="0"/>
        <v>91.666666666666671</v>
      </c>
      <c r="D8" s="115">
        <f t="shared" si="1"/>
        <v>2</v>
      </c>
      <c r="E8" s="116">
        <v>1</v>
      </c>
      <c r="F8" s="114">
        <v>1</v>
      </c>
      <c r="G8" s="114">
        <f t="shared" si="2"/>
        <v>2</v>
      </c>
      <c r="H8" s="117">
        <f t="shared" si="3"/>
        <v>100</v>
      </c>
      <c r="I8" s="116">
        <v>1</v>
      </c>
      <c r="J8" s="114">
        <v>1</v>
      </c>
      <c r="K8" s="114">
        <v>1</v>
      </c>
      <c r="L8" s="114">
        <f t="shared" si="4"/>
        <v>3</v>
      </c>
      <c r="M8" s="118">
        <f t="shared" si="5"/>
        <v>100</v>
      </c>
      <c r="N8" s="119">
        <v>1</v>
      </c>
      <c r="O8" s="120">
        <v>1</v>
      </c>
      <c r="P8" s="117">
        <f t="shared" si="6"/>
        <v>100</v>
      </c>
      <c r="Q8" s="121">
        <v>0</v>
      </c>
      <c r="R8" s="122">
        <v>1</v>
      </c>
      <c r="S8" s="122">
        <v>1</v>
      </c>
      <c r="T8" s="122">
        <v>0</v>
      </c>
      <c r="U8" s="123">
        <f t="shared" si="7"/>
        <v>50</v>
      </c>
      <c r="V8" s="121">
        <v>1</v>
      </c>
      <c r="W8" s="123">
        <f t="shared" si="8"/>
        <v>100</v>
      </c>
      <c r="X8" s="109">
        <v>1</v>
      </c>
      <c r="Y8" s="110">
        <f t="shared" si="9"/>
        <v>100</v>
      </c>
      <c r="Z8" s="111"/>
      <c r="AA8" s="112"/>
    </row>
    <row r="9" spans="1:27" ht="18" customHeight="1" x14ac:dyDescent="0.25">
      <c r="A9" s="113" t="s">
        <v>17</v>
      </c>
      <c r="B9" s="114" t="s">
        <v>18</v>
      </c>
      <c r="C9" s="54">
        <f t="shared" si="0"/>
        <v>66.666666666666671</v>
      </c>
      <c r="D9" s="115">
        <f t="shared" si="1"/>
        <v>10</v>
      </c>
      <c r="E9" s="116">
        <v>1</v>
      </c>
      <c r="F9" s="114">
        <v>1</v>
      </c>
      <c r="G9" s="114">
        <f t="shared" si="2"/>
        <v>2</v>
      </c>
      <c r="H9" s="117">
        <f t="shared" si="3"/>
        <v>100</v>
      </c>
      <c r="I9" s="116">
        <v>1</v>
      </c>
      <c r="J9" s="114">
        <v>1</v>
      </c>
      <c r="K9" s="114">
        <v>1</v>
      </c>
      <c r="L9" s="114">
        <f t="shared" si="4"/>
        <v>3</v>
      </c>
      <c r="M9" s="118">
        <f t="shared" si="5"/>
        <v>100</v>
      </c>
      <c r="N9" s="119">
        <v>1</v>
      </c>
      <c r="O9" s="120">
        <v>1</v>
      </c>
      <c r="P9" s="117">
        <f t="shared" si="6"/>
        <v>100</v>
      </c>
      <c r="Q9" s="121">
        <v>0</v>
      </c>
      <c r="R9" s="122">
        <v>0</v>
      </c>
      <c r="S9" s="122">
        <v>0</v>
      </c>
      <c r="T9" s="122">
        <v>0</v>
      </c>
      <c r="U9" s="123">
        <f t="shared" si="7"/>
        <v>0</v>
      </c>
      <c r="V9" s="121">
        <v>1</v>
      </c>
      <c r="W9" s="123">
        <f t="shared" si="8"/>
        <v>100</v>
      </c>
      <c r="X9" s="109">
        <v>0</v>
      </c>
      <c r="Y9" s="110">
        <f t="shared" si="9"/>
        <v>0</v>
      </c>
      <c r="Z9" s="111"/>
      <c r="AA9" s="112"/>
    </row>
    <row r="10" spans="1:27" ht="18" customHeight="1" x14ac:dyDescent="0.25">
      <c r="A10" s="113" t="s">
        <v>19</v>
      </c>
      <c r="B10" s="114" t="s">
        <v>20</v>
      </c>
      <c r="C10" s="54">
        <f t="shared" si="0"/>
        <v>87.5</v>
      </c>
      <c r="D10" s="115">
        <f t="shared" si="1"/>
        <v>4</v>
      </c>
      <c r="E10" s="116">
        <v>1</v>
      </c>
      <c r="F10" s="114">
        <v>1</v>
      </c>
      <c r="G10" s="114">
        <f t="shared" si="2"/>
        <v>2</v>
      </c>
      <c r="H10" s="117">
        <f t="shared" si="3"/>
        <v>100</v>
      </c>
      <c r="I10" s="116">
        <v>1</v>
      </c>
      <c r="J10" s="114">
        <v>1</v>
      </c>
      <c r="K10" s="114">
        <v>1</v>
      </c>
      <c r="L10" s="114">
        <f t="shared" si="4"/>
        <v>3</v>
      </c>
      <c r="M10" s="118">
        <f t="shared" si="5"/>
        <v>100</v>
      </c>
      <c r="N10" s="119">
        <v>1</v>
      </c>
      <c r="O10" s="120">
        <v>1</v>
      </c>
      <c r="P10" s="117">
        <f t="shared" si="6"/>
        <v>100</v>
      </c>
      <c r="Q10" s="121">
        <v>0</v>
      </c>
      <c r="R10" s="122">
        <v>1</v>
      </c>
      <c r="S10" s="122">
        <v>0</v>
      </c>
      <c r="T10" s="122">
        <v>0</v>
      </c>
      <c r="U10" s="123">
        <f t="shared" si="7"/>
        <v>25</v>
      </c>
      <c r="V10" s="121">
        <v>1</v>
      </c>
      <c r="W10" s="123">
        <f t="shared" si="8"/>
        <v>100</v>
      </c>
      <c r="X10" s="109">
        <v>1</v>
      </c>
      <c r="Y10" s="110">
        <f t="shared" si="9"/>
        <v>100</v>
      </c>
      <c r="Z10" s="111"/>
      <c r="AA10" s="112"/>
    </row>
    <row r="11" spans="1:27" ht="18" customHeight="1" x14ac:dyDescent="0.25">
      <c r="A11" s="113" t="s">
        <v>21</v>
      </c>
      <c r="B11" s="114" t="s">
        <v>22</v>
      </c>
      <c r="C11" s="54">
        <f t="shared" si="0"/>
        <v>50</v>
      </c>
      <c r="D11" s="115">
        <f t="shared" si="1"/>
        <v>20</v>
      </c>
      <c r="E11" s="116">
        <v>1</v>
      </c>
      <c r="F11" s="114">
        <v>1</v>
      </c>
      <c r="G11" s="114">
        <f t="shared" si="2"/>
        <v>2</v>
      </c>
      <c r="H11" s="117">
        <f t="shared" si="3"/>
        <v>100</v>
      </c>
      <c r="I11" s="116">
        <v>1</v>
      </c>
      <c r="J11" s="114">
        <v>1</v>
      </c>
      <c r="K11" s="114">
        <v>1</v>
      </c>
      <c r="L11" s="114">
        <f t="shared" si="4"/>
        <v>3</v>
      </c>
      <c r="M11" s="118">
        <f t="shared" si="5"/>
        <v>100</v>
      </c>
      <c r="N11" s="119">
        <v>0</v>
      </c>
      <c r="O11" s="120">
        <v>0</v>
      </c>
      <c r="P11" s="117">
        <f t="shared" si="6"/>
        <v>0</v>
      </c>
      <c r="Q11" s="121">
        <v>0</v>
      </c>
      <c r="R11" s="122">
        <v>0</v>
      </c>
      <c r="S11" s="122">
        <v>0</v>
      </c>
      <c r="T11" s="122">
        <v>0</v>
      </c>
      <c r="U11" s="123">
        <f t="shared" si="7"/>
        <v>0</v>
      </c>
      <c r="V11" s="121">
        <v>1</v>
      </c>
      <c r="W11" s="123">
        <f t="shared" si="8"/>
        <v>100</v>
      </c>
      <c r="X11" s="109">
        <v>0</v>
      </c>
      <c r="Y11" s="110">
        <f t="shared" si="9"/>
        <v>0</v>
      </c>
      <c r="Z11" s="111"/>
      <c r="AA11" s="112"/>
    </row>
    <row r="12" spans="1:27" ht="18" customHeight="1" x14ac:dyDescent="0.25">
      <c r="A12" s="113" t="s">
        <v>23</v>
      </c>
      <c r="B12" s="114" t="s">
        <v>24</v>
      </c>
      <c r="C12" s="54">
        <f t="shared" si="0"/>
        <v>73.6111111111111</v>
      </c>
      <c r="D12" s="115">
        <f t="shared" si="1"/>
        <v>8</v>
      </c>
      <c r="E12" s="116">
        <v>1</v>
      </c>
      <c r="F12" s="114">
        <v>1</v>
      </c>
      <c r="G12" s="114">
        <f t="shared" si="2"/>
        <v>2</v>
      </c>
      <c r="H12" s="117">
        <f t="shared" si="3"/>
        <v>100</v>
      </c>
      <c r="I12" s="116">
        <v>1</v>
      </c>
      <c r="J12" s="114">
        <v>1</v>
      </c>
      <c r="K12" s="114">
        <v>0</v>
      </c>
      <c r="L12" s="114">
        <f t="shared" si="4"/>
        <v>2</v>
      </c>
      <c r="M12" s="118">
        <f t="shared" si="5"/>
        <v>66.666666666666657</v>
      </c>
      <c r="N12" s="119">
        <v>1</v>
      </c>
      <c r="O12" s="120">
        <v>1</v>
      </c>
      <c r="P12" s="117">
        <f t="shared" si="6"/>
        <v>100</v>
      </c>
      <c r="Q12" s="121">
        <v>0</v>
      </c>
      <c r="R12" s="122">
        <v>1</v>
      </c>
      <c r="S12" s="122">
        <v>1</v>
      </c>
      <c r="T12" s="122">
        <v>1</v>
      </c>
      <c r="U12" s="123">
        <f t="shared" si="7"/>
        <v>75</v>
      </c>
      <c r="V12" s="121">
        <v>1</v>
      </c>
      <c r="W12" s="123">
        <f t="shared" si="8"/>
        <v>100</v>
      </c>
      <c r="X12" s="109">
        <v>0</v>
      </c>
      <c r="Y12" s="110">
        <f t="shared" si="9"/>
        <v>0</v>
      </c>
      <c r="Z12" s="111"/>
      <c r="AA12" s="112"/>
    </row>
    <row r="13" spans="1:27" ht="18" customHeight="1" x14ac:dyDescent="0.25">
      <c r="A13" s="113" t="s">
        <v>25</v>
      </c>
      <c r="B13" s="114" t="s">
        <v>26</v>
      </c>
      <c r="C13" s="54">
        <f t="shared" si="0"/>
        <v>22.222222222222218</v>
      </c>
      <c r="D13" s="115">
        <f t="shared" si="1"/>
        <v>35</v>
      </c>
      <c r="E13" s="116">
        <v>0</v>
      </c>
      <c r="F13" s="114">
        <v>0</v>
      </c>
      <c r="G13" s="114">
        <f t="shared" si="2"/>
        <v>0</v>
      </c>
      <c r="H13" s="117">
        <f t="shared" si="3"/>
        <v>0</v>
      </c>
      <c r="I13" s="116">
        <v>1</v>
      </c>
      <c r="J13" s="114">
        <v>0</v>
      </c>
      <c r="K13" s="114">
        <v>0</v>
      </c>
      <c r="L13" s="114">
        <f t="shared" si="4"/>
        <v>1</v>
      </c>
      <c r="M13" s="118">
        <f t="shared" si="5"/>
        <v>33.333333333333329</v>
      </c>
      <c r="N13" s="119">
        <v>0</v>
      </c>
      <c r="O13" s="120">
        <v>0</v>
      </c>
      <c r="P13" s="117">
        <f t="shared" si="6"/>
        <v>0</v>
      </c>
      <c r="Q13" s="121">
        <v>0</v>
      </c>
      <c r="R13" s="122">
        <v>0</v>
      </c>
      <c r="S13" s="122">
        <v>0</v>
      </c>
      <c r="T13" s="122">
        <v>0</v>
      </c>
      <c r="U13" s="123">
        <f t="shared" si="7"/>
        <v>0</v>
      </c>
      <c r="V13" s="121">
        <v>1</v>
      </c>
      <c r="W13" s="123">
        <f t="shared" si="8"/>
        <v>100</v>
      </c>
      <c r="X13" s="109">
        <v>0</v>
      </c>
      <c r="Y13" s="110">
        <f t="shared" si="9"/>
        <v>0</v>
      </c>
      <c r="Z13" s="111"/>
      <c r="AA13" s="112"/>
    </row>
    <row r="14" spans="1:27" ht="18" customHeight="1" x14ac:dyDescent="0.25">
      <c r="A14" s="113" t="s">
        <v>27</v>
      </c>
      <c r="B14" s="114" t="s">
        <v>28</v>
      </c>
      <c r="C14" s="54">
        <f t="shared" si="0"/>
        <v>13.888888888888888</v>
      </c>
      <c r="D14" s="115">
        <f t="shared" si="1"/>
        <v>50</v>
      </c>
      <c r="E14" s="116">
        <v>0</v>
      </c>
      <c r="F14" s="114">
        <v>1</v>
      </c>
      <c r="G14" s="114">
        <f t="shared" si="2"/>
        <v>1</v>
      </c>
      <c r="H14" s="117">
        <f t="shared" si="3"/>
        <v>50</v>
      </c>
      <c r="I14" s="116">
        <v>1</v>
      </c>
      <c r="J14" s="114">
        <v>0</v>
      </c>
      <c r="K14" s="114">
        <v>0</v>
      </c>
      <c r="L14" s="114">
        <f t="shared" si="4"/>
        <v>1</v>
      </c>
      <c r="M14" s="118">
        <f t="shared" si="5"/>
        <v>33.333333333333329</v>
      </c>
      <c r="N14" s="119">
        <v>0</v>
      </c>
      <c r="O14" s="120">
        <v>0</v>
      </c>
      <c r="P14" s="117">
        <f t="shared" si="6"/>
        <v>0</v>
      </c>
      <c r="Q14" s="121">
        <v>0</v>
      </c>
      <c r="R14" s="122">
        <v>0</v>
      </c>
      <c r="S14" s="122">
        <v>0</v>
      </c>
      <c r="T14" s="122">
        <v>0</v>
      </c>
      <c r="U14" s="123">
        <f t="shared" si="7"/>
        <v>0</v>
      </c>
      <c r="V14" s="121">
        <v>0</v>
      </c>
      <c r="W14" s="123">
        <f t="shared" si="8"/>
        <v>0</v>
      </c>
      <c r="X14" s="109">
        <v>0</v>
      </c>
      <c r="Y14" s="110">
        <f t="shared" si="9"/>
        <v>0</v>
      </c>
      <c r="Z14" s="111"/>
      <c r="AA14" s="112"/>
    </row>
    <row r="15" spans="1:27" ht="18" customHeight="1" x14ac:dyDescent="0.25">
      <c r="A15" s="113" t="s">
        <v>29</v>
      </c>
      <c r="B15" s="114" t="s">
        <v>30</v>
      </c>
      <c r="C15" s="54">
        <f t="shared" si="0"/>
        <v>66.666666666666671</v>
      </c>
      <c r="D15" s="115">
        <f t="shared" si="1"/>
        <v>10</v>
      </c>
      <c r="E15" s="116">
        <v>1</v>
      </c>
      <c r="F15" s="114">
        <v>1</v>
      </c>
      <c r="G15" s="114">
        <f t="shared" si="2"/>
        <v>2</v>
      </c>
      <c r="H15" s="117">
        <f t="shared" si="3"/>
        <v>100</v>
      </c>
      <c r="I15" s="116">
        <v>1</v>
      </c>
      <c r="J15" s="114">
        <v>1</v>
      </c>
      <c r="K15" s="114">
        <v>1</v>
      </c>
      <c r="L15" s="114">
        <f t="shared" si="4"/>
        <v>3</v>
      </c>
      <c r="M15" s="118">
        <f t="shared" si="5"/>
        <v>100</v>
      </c>
      <c r="N15" s="119">
        <v>0</v>
      </c>
      <c r="O15" s="120">
        <v>0</v>
      </c>
      <c r="P15" s="117">
        <f t="shared" si="6"/>
        <v>0</v>
      </c>
      <c r="Q15" s="121">
        <v>0</v>
      </c>
      <c r="R15" s="122">
        <v>0</v>
      </c>
      <c r="S15" s="122">
        <v>0</v>
      </c>
      <c r="T15" s="122">
        <v>0</v>
      </c>
      <c r="U15" s="123">
        <f t="shared" si="7"/>
        <v>0</v>
      </c>
      <c r="V15" s="121">
        <v>1</v>
      </c>
      <c r="W15" s="123">
        <f t="shared" si="8"/>
        <v>100</v>
      </c>
      <c r="X15" s="109">
        <v>1</v>
      </c>
      <c r="Y15" s="110">
        <f t="shared" si="9"/>
        <v>100</v>
      </c>
      <c r="Z15" s="111"/>
      <c r="AA15" s="112"/>
    </row>
    <row r="16" spans="1:27" ht="18" customHeight="1" x14ac:dyDescent="0.25">
      <c r="A16" s="113" t="s">
        <v>31</v>
      </c>
      <c r="B16" s="114" t="s">
        <v>32</v>
      </c>
      <c r="C16" s="54">
        <f t="shared" si="0"/>
        <v>22.222222222222218</v>
      </c>
      <c r="D16" s="115">
        <f t="shared" si="1"/>
        <v>35</v>
      </c>
      <c r="E16" s="116">
        <v>0</v>
      </c>
      <c r="F16" s="114">
        <v>0</v>
      </c>
      <c r="G16" s="114">
        <f t="shared" si="2"/>
        <v>0</v>
      </c>
      <c r="H16" s="117">
        <f t="shared" si="3"/>
        <v>0</v>
      </c>
      <c r="I16" s="116">
        <v>1</v>
      </c>
      <c r="J16" s="114">
        <v>0</v>
      </c>
      <c r="K16" s="114">
        <v>0</v>
      </c>
      <c r="L16" s="114">
        <f t="shared" si="4"/>
        <v>1</v>
      </c>
      <c r="M16" s="118">
        <f t="shared" si="5"/>
        <v>33.333333333333329</v>
      </c>
      <c r="N16" s="119">
        <v>0</v>
      </c>
      <c r="O16" s="120">
        <v>0</v>
      </c>
      <c r="P16" s="117">
        <f t="shared" si="6"/>
        <v>0</v>
      </c>
      <c r="Q16" s="121">
        <v>0</v>
      </c>
      <c r="R16" s="122">
        <v>0</v>
      </c>
      <c r="S16" s="122">
        <v>0</v>
      </c>
      <c r="T16" s="122">
        <v>0</v>
      </c>
      <c r="U16" s="123">
        <f t="shared" si="7"/>
        <v>0</v>
      </c>
      <c r="V16" s="121">
        <v>1</v>
      </c>
      <c r="W16" s="123">
        <f t="shared" si="8"/>
        <v>100</v>
      </c>
      <c r="X16" s="109">
        <v>0</v>
      </c>
      <c r="Y16" s="110">
        <f t="shared" si="9"/>
        <v>0</v>
      </c>
      <c r="Z16" s="111"/>
      <c r="AA16" s="112"/>
    </row>
    <row r="17" spans="1:27" ht="18" customHeight="1" x14ac:dyDescent="0.25">
      <c r="A17" s="113" t="s">
        <v>33</v>
      </c>
      <c r="B17" s="114" t="s">
        <v>34</v>
      </c>
      <c r="C17" s="54">
        <f t="shared" si="0"/>
        <v>66.666666666666671</v>
      </c>
      <c r="D17" s="115">
        <f t="shared" si="1"/>
        <v>10</v>
      </c>
      <c r="E17" s="116">
        <v>1</v>
      </c>
      <c r="F17" s="114">
        <v>1</v>
      </c>
      <c r="G17" s="114">
        <f t="shared" si="2"/>
        <v>2</v>
      </c>
      <c r="H17" s="117">
        <f t="shared" si="3"/>
        <v>100</v>
      </c>
      <c r="I17" s="116">
        <v>1</v>
      </c>
      <c r="J17" s="114">
        <v>1</v>
      </c>
      <c r="K17" s="114">
        <v>1</v>
      </c>
      <c r="L17" s="114">
        <f t="shared" si="4"/>
        <v>3</v>
      </c>
      <c r="M17" s="118">
        <f t="shared" si="5"/>
        <v>100</v>
      </c>
      <c r="N17" s="119">
        <v>0</v>
      </c>
      <c r="O17" s="120">
        <v>0</v>
      </c>
      <c r="P17" s="117">
        <f t="shared" si="6"/>
        <v>0</v>
      </c>
      <c r="Q17" s="121">
        <v>0</v>
      </c>
      <c r="R17" s="122">
        <v>0</v>
      </c>
      <c r="S17" s="122">
        <v>0</v>
      </c>
      <c r="T17" s="122">
        <v>0</v>
      </c>
      <c r="U17" s="123">
        <f t="shared" si="7"/>
        <v>0</v>
      </c>
      <c r="V17" s="121">
        <v>1</v>
      </c>
      <c r="W17" s="123">
        <f t="shared" si="8"/>
        <v>100</v>
      </c>
      <c r="X17" s="109">
        <v>1</v>
      </c>
      <c r="Y17" s="110">
        <f t="shared" si="9"/>
        <v>100</v>
      </c>
      <c r="Z17" s="111"/>
      <c r="AA17" s="112"/>
    </row>
    <row r="18" spans="1:27" ht="18" customHeight="1" x14ac:dyDescent="0.25">
      <c r="A18" s="113" t="s">
        <v>35</v>
      </c>
      <c r="B18" s="114" t="s">
        <v>36</v>
      </c>
      <c r="C18" s="54">
        <f t="shared" si="0"/>
        <v>30.555555555555554</v>
      </c>
      <c r="D18" s="115">
        <f t="shared" si="1"/>
        <v>29</v>
      </c>
      <c r="E18" s="116">
        <v>0</v>
      </c>
      <c r="F18" s="114">
        <v>1</v>
      </c>
      <c r="G18" s="114">
        <f t="shared" si="2"/>
        <v>1</v>
      </c>
      <c r="H18" s="117">
        <f t="shared" si="3"/>
        <v>50</v>
      </c>
      <c r="I18" s="116">
        <v>1</v>
      </c>
      <c r="J18" s="114">
        <v>0</v>
      </c>
      <c r="K18" s="114">
        <v>0</v>
      </c>
      <c r="L18" s="114">
        <f t="shared" si="4"/>
        <v>1</v>
      </c>
      <c r="M18" s="118">
        <f t="shared" si="5"/>
        <v>33.333333333333329</v>
      </c>
      <c r="N18" s="119">
        <v>0</v>
      </c>
      <c r="O18" s="120">
        <v>0</v>
      </c>
      <c r="P18" s="117">
        <f t="shared" si="6"/>
        <v>0</v>
      </c>
      <c r="Q18" s="121">
        <v>0</v>
      </c>
      <c r="R18" s="122">
        <v>0</v>
      </c>
      <c r="S18" s="122">
        <v>0</v>
      </c>
      <c r="T18" s="122">
        <v>0</v>
      </c>
      <c r="U18" s="123">
        <f t="shared" si="7"/>
        <v>0</v>
      </c>
      <c r="V18" s="121">
        <v>1</v>
      </c>
      <c r="W18" s="123">
        <f t="shared" si="8"/>
        <v>100</v>
      </c>
      <c r="X18" s="109">
        <v>0</v>
      </c>
      <c r="Y18" s="110">
        <f t="shared" si="9"/>
        <v>0</v>
      </c>
      <c r="Z18" s="111"/>
      <c r="AA18" s="112"/>
    </row>
    <row r="19" spans="1:27" ht="18" customHeight="1" x14ac:dyDescent="0.25">
      <c r="A19" s="113" t="s">
        <v>37</v>
      </c>
      <c r="B19" s="114" t="s">
        <v>38</v>
      </c>
      <c r="C19" s="54">
        <f t="shared" si="0"/>
        <v>22.222222222222218</v>
      </c>
      <c r="D19" s="115">
        <f t="shared" si="1"/>
        <v>35</v>
      </c>
      <c r="E19" s="116">
        <v>0</v>
      </c>
      <c r="F19" s="114">
        <v>0</v>
      </c>
      <c r="G19" s="114">
        <f t="shared" si="2"/>
        <v>0</v>
      </c>
      <c r="H19" s="117">
        <f t="shared" si="3"/>
        <v>0</v>
      </c>
      <c r="I19" s="116">
        <v>1</v>
      </c>
      <c r="J19" s="114">
        <v>0</v>
      </c>
      <c r="K19" s="114">
        <v>0</v>
      </c>
      <c r="L19" s="114">
        <f t="shared" si="4"/>
        <v>1</v>
      </c>
      <c r="M19" s="118">
        <f t="shared" si="5"/>
        <v>33.333333333333329</v>
      </c>
      <c r="N19" s="119">
        <v>0</v>
      </c>
      <c r="O19" s="120">
        <v>0</v>
      </c>
      <c r="P19" s="117">
        <f t="shared" si="6"/>
        <v>0</v>
      </c>
      <c r="Q19" s="121">
        <v>0</v>
      </c>
      <c r="R19" s="122">
        <v>0</v>
      </c>
      <c r="S19" s="122">
        <v>0</v>
      </c>
      <c r="T19" s="122">
        <v>0</v>
      </c>
      <c r="U19" s="123">
        <f t="shared" si="7"/>
        <v>0</v>
      </c>
      <c r="V19" s="121">
        <v>1</v>
      </c>
      <c r="W19" s="123">
        <f t="shared" si="8"/>
        <v>100</v>
      </c>
      <c r="X19" s="109">
        <v>0</v>
      </c>
      <c r="Y19" s="110">
        <f t="shared" si="9"/>
        <v>0</v>
      </c>
      <c r="Z19" s="111"/>
      <c r="AA19" s="112"/>
    </row>
    <row r="20" spans="1:27" ht="18" customHeight="1" x14ac:dyDescent="0.25">
      <c r="A20" s="113" t="s">
        <v>39</v>
      </c>
      <c r="B20" s="114" t="s">
        <v>40</v>
      </c>
      <c r="C20" s="54">
        <f t="shared" si="0"/>
        <v>22.222222222222218</v>
      </c>
      <c r="D20" s="115">
        <f t="shared" si="1"/>
        <v>35</v>
      </c>
      <c r="E20" s="116">
        <v>0</v>
      </c>
      <c r="F20" s="114">
        <v>0</v>
      </c>
      <c r="G20" s="114">
        <f t="shared" si="2"/>
        <v>0</v>
      </c>
      <c r="H20" s="117">
        <f t="shared" si="3"/>
        <v>0</v>
      </c>
      <c r="I20" s="116">
        <v>1</v>
      </c>
      <c r="J20" s="114">
        <v>0</v>
      </c>
      <c r="K20" s="114">
        <v>0</v>
      </c>
      <c r="L20" s="114">
        <f t="shared" si="4"/>
        <v>1</v>
      </c>
      <c r="M20" s="118">
        <f t="shared" si="5"/>
        <v>33.333333333333329</v>
      </c>
      <c r="N20" s="119">
        <v>0</v>
      </c>
      <c r="O20" s="120">
        <v>0</v>
      </c>
      <c r="P20" s="117">
        <f t="shared" si="6"/>
        <v>0</v>
      </c>
      <c r="Q20" s="121">
        <v>0</v>
      </c>
      <c r="R20" s="122">
        <v>0</v>
      </c>
      <c r="S20" s="122">
        <v>0</v>
      </c>
      <c r="T20" s="122">
        <v>0</v>
      </c>
      <c r="U20" s="123">
        <f t="shared" si="7"/>
        <v>0</v>
      </c>
      <c r="V20" s="121">
        <v>1</v>
      </c>
      <c r="W20" s="123">
        <f t="shared" si="8"/>
        <v>100</v>
      </c>
      <c r="X20" s="109">
        <v>0</v>
      </c>
      <c r="Y20" s="110">
        <f t="shared" si="9"/>
        <v>0</v>
      </c>
      <c r="Z20" s="111"/>
      <c r="AA20" s="112"/>
    </row>
    <row r="21" spans="1:27" ht="18" customHeight="1" x14ac:dyDescent="0.25">
      <c r="A21" s="113" t="s">
        <v>41</v>
      </c>
      <c r="B21" s="114" t="s">
        <v>42</v>
      </c>
      <c r="C21" s="54">
        <f t="shared" si="0"/>
        <v>38.888888888888886</v>
      </c>
      <c r="D21" s="115">
        <f t="shared" si="1"/>
        <v>23</v>
      </c>
      <c r="E21" s="116">
        <v>1</v>
      </c>
      <c r="F21" s="114">
        <v>1</v>
      </c>
      <c r="G21" s="114">
        <f t="shared" si="2"/>
        <v>2</v>
      </c>
      <c r="H21" s="117">
        <f t="shared" si="3"/>
        <v>100</v>
      </c>
      <c r="I21" s="116">
        <v>1</v>
      </c>
      <c r="J21" s="114">
        <v>0</v>
      </c>
      <c r="K21" s="114">
        <v>0</v>
      </c>
      <c r="L21" s="114">
        <f t="shared" si="4"/>
        <v>1</v>
      </c>
      <c r="M21" s="118">
        <f t="shared" si="5"/>
        <v>33.333333333333329</v>
      </c>
      <c r="N21" s="119">
        <v>0</v>
      </c>
      <c r="O21" s="120">
        <v>0</v>
      </c>
      <c r="P21" s="117">
        <f t="shared" si="6"/>
        <v>0</v>
      </c>
      <c r="Q21" s="121">
        <v>0</v>
      </c>
      <c r="R21" s="122">
        <v>0</v>
      </c>
      <c r="S21" s="122">
        <v>0</v>
      </c>
      <c r="T21" s="122">
        <v>0</v>
      </c>
      <c r="U21" s="123">
        <f t="shared" si="7"/>
        <v>0</v>
      </c>
      <c r="V21" s="121">
        <v>1</v>
      </c>
      <c r="W21" s="123">
        <f t="shared" si="8"/>
        <v>100</v>
      </c>
      <c r="X21" s="109">
        <v>0</v>
      </c>
      <c r="Y21" s="110">
        <f t="shared" si="9"/>
        <v>0</v>
      </c>
      <c r="Z21" s="111"/>
      <c r="AA21" s="112"/>
    </row>
    <row r="22" spans="1:27" ht="18" customHeight="1" x14ac:dyDescent="0.25">
      <c r="A22" s="113" t="s">
        <v>43</v>
      </c>
      <c r="B22" s="114" t="s">
        <v>44</v>
      </c>
      <c r="C22" s="54">
        <f t="shared" si="0"/>
        <v>36.111111111111107</v>
      </c>
      <c r="D22" s="115">
        <f t="shared" si="1"/>
        <v>26</v>
      </c>
      <c r="E22" s="116">
        <v>1</v>
      </c>
      <c r="F22" s="114">
        <v>0</v>
      </c>
      <c r="G22" s="114">
        <f t="shared" si="2"/>
        <v>1</v>
      </c>
      <c r="H22" s="117">
        <f t="shared" si="3"/>
        <v>50</v>
      </c>
      <c r="I22" s="116">
        <v>1</v>
      </c>
      <c r="J22" s="114">
        <v>1</v>
      </c>
      <c r="K22" s="114">
        <v>0</v>
      </c>
      <c r="L22" s="114">
        <f t="shared" si="4"/>
        <v>2</v>
      </c>
      <c r="M22" s="118">
        <f t="shared" si="5"/>
        <v>66.666666666666657</v>
      </c>
      <c r="N22" s="119">
        <v>0</v>
      </c>
      <c r="O22" s="120">
        <v>0</v>
      </c>
      <c r="P22" s="117">
        <f t="shared" si="6"/>
        <v>0</v>
      </c>
      <c r="Q22" s="121">
        <v>0</v>
      </c>
      <c r="R22" s="122">
        <v>0</v>
      </c>
      <c r="S22" s="122">
        <v>0</v>
      </c>
      <c r="T22" s="122">
        <v>0</v>
      </c>
      <c r="U22" s="123">
        <f t="shared" si="7"/>
        <v>0</v>
      </c>
      <c r="V22" s="121">
        <v>1</v>
      </c>
      <c r="W22" s="123">
        <f t="shared" si="8"/>
        <v>100</v>
      </c>
      <c r="X22" s="109">
        <v>0</v>
      </c>
      <c r="Y22" s="110">
        <f t="shared" si="9"/>
        <v>0</v>
      </c>
      <c r="Z22" s="111"/>
      <c r="AA22" s="112"/>
    </row>
    <row r="23" spans="1:27" ht="18" customHeight="1" x14ac:dyDescent="0.25">
      <c r="A23" s="113" t="s">
        <v>45</v>
      </c>
      <c r="B23" s="114" t="s">
        <v>46</v>
      </c>
      <c r="C23" s="54">
        <f t="shared" si="0"/>
        <v>58.333333333333336</v>
      </c>
      <c r="D23" s="115">
        <f t="shared" si="1"/>
        <v>18</v>
      </c>
      <c r="E23" s="116">
        <v>1</v>
      </c>
      <c r="F23" s="114">
        <v>1</v>
      </c>
      <c r="G23" s="114">
        <f t="shared" si="2"/>
        <v>2</v>
      </c>
      <c r="H23" s="117">
        <f t="shared" si="3"/>
        <v>100</v>
      </c>
      <c r="I23" s="116">
        <v>1</v>
      </c>
      <c r="J23" s="114">
        <v>1</v>
      </c>
      <c r="K23" s="114">
        <v>1</v>
      </c>
      <c r="L23" s="114">
        <f t="shared" si="4"/>
        <v>3</v>
      </c>
      <c r="M23" s="118">
        <f t="shared" si="5"/>
        <v>100</v>
      </c>
      <c r="N23" s="119">
        <v>0</v>
      </c>
      <c r="O23" s="120">
        <v>1</v>
      </c>
      <c r="P23" s="117">
        <f t="shared" si="6"/>
        <v>50</v>
      </c>
      <c r="Q23" s="121">
        <v>0</v>
      </c>
      <c r="R23" s="122">
        <v>0</v>
      </c>
      <c r="S23" s="122">
        <v>0</v>
      </c>
      <c r="T23" s="122">
        <v>0</v>
      </c>
      <c r="U23" s="123">
        <f t="shared" si="7"/>
        <v>0</v>
      </c>
      <c r="V23" s="121">
        <v>1</v>
      </c>
      <c r="W23" s="123">
        <f t="shared" si="8"/>
        <v>100</v>
      </c>
      <c r="X23" s="109">
        <v>0</v>
      </c>
      <c r="Y23" s="110">
        <f t="shared" si="9"/>
        <v>0</v>
      </c>
      <c r="Z23" s="111"/>
      <c r="AA23" s="112"/>
    </row>
    <row r="24" spans="1:27" ht="18" customHeight="1" x14ac:dyDescent="0.25">
      <c r="A24" s="113" t="s">
        <v>47</v>
      </c>
      <c r="B24" s="114" t="s">
        <v>48</v>
      </c>
      <c r="C24" s="54">
        <f t="shared" si="0"/>
        <v>58.333333333333336</v>
      </c>
      <c r="D24" s="115">
        <f t="shared" si="1"/>
        <v>18</v>
      </c>
      <c r="E24" s="116">
        <v>1</v>
      </c>
      <c r="F24" s="114">
        <v>0</v>
      </c>
      <c r="G24" s="114">
        <f t="shared" si="2"/>
        <v>1</v>
      </c>
      <c r="H24" s="117">
        <f t="shared" si="3"/>
        <v>50</v>
      </c>
      <c r="I24" s="116">
        <v>1</v>
      </c>
      <c r="J24" s="114">
        <v>1</v>
      </c>
      <c r="K24" s="114">
        <v>1</v>
      </c>
      <c r="L24" s="114">
        <f t="shared" si="4"/>
        <v>3</v>
      </c>
      <c r="M24" s="118">
        <f t="shared" si="5"/>
        <v>100</v>
      </c>
      <c r="N24" s="119">
        <v>1</v>
      </c>
      <c r="O24" s="120">
        <v>1</v>
      </c>
      <c r="P24" s="117">
        <f t="shared" si="6"/>
        <v>100</v>
      </c>
      <c r="Q24" s="121">
        <v>0</v>
      </c>
      <c r="R24" s="122">
        <v>0</v>
      </c>
      <c r="S24" s="122">
        <v>0</v>
      </c>
      <c r="T24" s="122">
        <v>0</v>
      </c>
      <c r="U24" s="123">
        <f t="shared" si="7"/>
        <v>0</v>
      </c>
      <c r="V24" s="121">
        <v>1</v>
      </c>
      <c r="W24" s="123">
        <f t="shared" si="8"/>
        <v>100</v>
      </c>
      <c r="X24" s="109">
        <v>0</v>
      </c>
      <c r="Y24" s="110">
        <f t="shared" si="9"/>
        <v>0</v>
      </c>
      <c r="Z24" s="111"/>
      <c r="AA24" s="112"/>
    </row>
    <row r="25" spans="1:27" ht="18" customHeight="1" x14ac:dyDescent="0.25">
      <c r="A25" s="113" t="s">
        <v>49</v>
      </c>
      <c r="B25" s="114" t="s">
        <v>50</v>
      </c>
      <c r="C25" s="54">
        <f t="shared" si="0"/>
        <v>87.5</v>
      </c>
      <c r="D25" s="115">
        <f t="shared" si="1"/>
        <v>4</v>
      </c>
      <c r="E25" s="116">
        <v>1</v>
      </c>
      <c r="F25" s="114">
        <v>1</v>
      </c>
      <c r="G25" s="114">
        <f t="shared" si="2"/>
        <v>2</v>
      </c>
      <c r="H25" s="117">
        <f t="shared" si="3"/>
        <v>100</v>
      </c>
      <c r="I25" s="116">
        <v>1</v>
      </c>
      <c r="J25" s="114">
        <v>1</v>
      </c>
      <c r="K25" s="114">
        <v>1</v>
      </c>
      <c r="L25" s="114">
        <f t="shared" si="4"/>
        <v>3</v>
      </c>
      <c r="M25" s="118">
        <f t="shared" si="5"/>
        <v>100</v>
      </c>
      <c r="N25" s="119">
        <v>1</v>
      </c>
      <c r="O25" s="120">
        <v>1</v>
      </c>
      <c r="P25" s="117">
        <f t="shared" si="6"/>
        <v>100</v>
      </c>
      <c r="Q25" s="121">
        <v>0</v>
      </c>
      <c r="R25" s="122">
        <v>1</v>
      </c>
      <c r="S25" s="122">
        <v>0</v>
      </c>
      <c r="T25" s="122">
        <v>0</v>
      </c>
      <c r="U25" s="123">
        <f t="shared" si="7"/>
        <v>25</v>
      </c>
      <c r="V25" s="121">
        <v>1</v>
      </c>
      <c r="W25" s="123">
        <f t="shared" si="8"/>
        <v>100</v>
      </c>
      <c r="X25" s="109">
        <v>1</v>
      </c>
      <c r="Y25" s="110">
        <f t="shared" si="9"/>
        <v>100</v>
      </c>
      <c r="Z25" s="111"/>
      <c r="AA25" s="112"/>
    </row>
    <row r="26" spans="1:27" ht="18" customHeight="1" x14ac:dyDescent="0.25">
      <c r="A26" s="113" t="s">
        <v>51</v>
      </c>
      <c r="B26" s="114" t="s">
        <v>52</v>
      </c>
      <c r="C26" s="54">
        <f t="shared" si="0"/>
        <v>31.944444444444443</v>
      </c>
      <c r="D26" s="115">
        <f t="shared" si="1"/>
        <v>28</v>
      </c>
      <c r="E26" s="116">
        <v>0</v>
      </c>
      <c r="F26" s="114">
        <v>0</v>
      </c>
      <c r="G26" s="114">
        <f t="shared" si="2"/>
        <v>0</v>
      </c>
      <c r="H26" s="117">
        <f t="shared" si="3"/>
        <v>0</v>
      </c>
      <c r="I26" s="116">
        <v>1</v>
      </c>
      <c r="J26" s="114">
        <v>1</v>
      </c>
      <c r="K26" s="114">
        <v>0</v>
      </c>
      <c r="L26" s="114">
        <f t="shared" si="4"/>
        <v>2</v>
      </c>
      <c r="M26" s="118">
        <f t="shared" si="5"/>
        <v>66.666666666666657</v>
      </c>
      <c r="N26" s="119">
        <v>0</v>
      </c>
      <c r="O26" s="120">
        <v>0.5</v>
      </c>
      <c r="P26" s="117">
        <f t="shared" si="6"/>
        <v>25</v>
      </c>
      <c r="Q26" s="121">
        <v>0</v>
      </c>
      <c r="R26" s="122">
        <v>0</v>
      </c>
      <c r="S26" s="122">
        <v>0</v>
      </c>
      <c r="T26" s="122">
        <v>0</v>
      </c>
      <c r="U26" s="123">
        <f t="shared" si="7"/>
        <v>0</v>
      </c>
      <c r="V26" s="121">
        <v>1</v>
      </c>
      <c r="W26" s="123">
        <f t="shared" si="8"/>
        <v>100</v>
      </c>
      <c r="X26" s="109">
        <v>0</v>
      </c>
      <c r="Y26" s="110">
        <f t="shared" si="9"/>
        <v>0</v>
      </c>
      <c r="Z26" s="111"/>
      <c r="AA26" s="112"/>
    </row>
    <row r="27" spans="1:27" ht="18" customHeight="1" x14ac:dyDescent="0.25">
      <c r="A27" s="113" t="s">
        <v>53</v>
      </c>
      <c r="B27" s="114" t="s">
        <v>54</v>
      </c>
      <c r="C27" s="54">
        <f t="shared" si="0"/>
        <v>44.444444444444436</v>
      </c>
      <c r="D27" s="115">
        <f t="shared" si="1"/>
        <v>21</v>
      </c>
      <c r="E27" s="116">
        <v>1</v>
      </c>
      <c r="F27" s="114">
        <v>1</v>
      </c>
      <c r="G27" s="114">
        <f t="shared" si="2"/>
        <v>2</v>
      </c>
      <c r="H27" s="117">
        <f t="shared" si="3"/>
        <v>100</v>
      </c>
      <c r="I27" s="116">
        <v>1</v>
      </c>
      <c r="J27" s="114">
        <v>1</v>
      </c>
      <c r="K27" s="114">
        <v>0</v>
      </c>
      <c r="L27" s="114">
        <f t="shared" si="4"/>
        <v>2</v>
      </c>
      <c r="M27" s="118">
        <f t="shared" si="5"/>
        <v>66.666666666666657</v>
      </c>
      <c r="N27" s="119">
        <v>0</v>
      </c>
      <c r="O27" s="120">
        <v>0</v>
      </c>
      <c r="P27" s="117">
        <f t="shared" si="6"/>
        <v>0</v>
      </c>
      <c r="Q27" s="121">
        <v>0</v>
      </c>
      <c r="R27" s="122">
        <v>0</v>
      </c>
      <c r="S27" s="122">
        <v>0</v>
      </c>
      <c r="T27" s="122">
        <v>0</v>
      </c>
      <c r="U27" s="123">
        <f t="shared" si="7"/>
        <v>0</v>
      </c>
      <c r="V27" s="121">
        <v>1</v>
      </c>
      <c r="W27" s="123">
        <f t="shared" si="8"/>
        <v>100</v>
      </c>
      <c r="X27" s="109">
        <v>0</v>
      </c>
      <c r="Y27" s="110">
        <f t="shared" si="9"/>
        <v>0</v>
      </c>
      <c r="Z27" s="111"/>
      <c r="AA27" s="112"/>
    </row>
    <row r="28" spans="1:27" ht="18" customHeight="1" x14ac:dyDescent="0.25">
      <c r="A28" s="113" t="s">
        <v>55</v>
      </c>
      <c r="B28" s="114" t="s">
        <v>56</v>
      </c>
      <c r="C28" s="54">
        <f t="shared" si="0"/>
        <v>0</v>
      </c>
      <c r="D28" s="115">
        <f t="shared" si="1"/>
        <v>52</v>
      </c>
      <c r="E28" s="116">
        <v>0</v>
      </c>
      <c r="F28" s="114">
        <v>0</v>
      </c>
      <c r="G28" s="114">
        <f t="shared" si="2"/>
        <v>0</v>
      </c>
      <c r="H28" s="117">
        <f t="shared" si="3"/>
        <v>0</v>
      </c>
      <c r="I28" s="116">
        <v>0</v>
      </c>
      <c r="J28" s="114">
        <v>0</v>
      </c>
      <c r="K28" s="114">
        <v>0</v>
      </c>
      <c r="L28" s="114">
        <f t="shared" si="4"/>
        <v>0</v>
      </c>
      <c r="M28" s="118">
        <f t="shared" si="5"/>
        <v>0</v>
      </c>
      <c r="N28" s="119">
        <v>0</v>
      </c>
      <c r="O28" s="120">
        <v>0</v>
      </c>
      <c r="P28" s="117">
        <f t="shared" si="6"/>
        <v>0</v>
      </c>
      <c r="Q28" s="121">
        <v>0</v>
      </c>
      <c r="R28" s="122">
        <v>0</v>
      </c>
      <c r="S28" s="122">
        <v>0</v>
      </c>
      <c r="T28" s="122">
        <v>0</v>
      </c>
      <c r="U28" s="123">
        <f t="shared" si="7"/>
        <v>0</v>
      </c>
      <c r="V28" s="121">
        <v>0</v>
      </c>
      <c r="W28" s="123">
        <f t="shared" si="8"/>
        <v>0</v>
      </c>
      <c r="X28" s="109">
        <v>0</v>
      </c>
      <c r="Y28" s="110">
        <f t="shared" si="9"/>
        <v>0</v>
      </c>
      <c r="Z28" s="111"/>
      <c r="AA28" s="112"/>
    </row>
    <row r="29" spans="1:27" ht="18" customHeight="1" x14ac:dyDescent="0.25">
      <c r="A29" s="113" t="s">
        <v>57</v>
      </c>
      <c r="B29" s="114" t="s">
        <v>58</v>
      </c>
      <c r="C29" s="54">
        <f t="shared" si="0"/>
        <v>22.222222222222218</v>
      </c>
      <c r="D29" s="115">
        <f t="shared" si="1"/>
        <v>35</v>
      </c>
      <c r="E29" s="116">
        <v>0</v>
      </c>
      <c r="F29" s="114">
        <v>0</v>
      </c>
      <c r="G29" s="114">
        <f t="shared" si="2"/>
        <v>0</v>
      </c>
      <c r="H29" s="117">
        <f t="shared" si="3"/>
        <v>0</v>
      </c>
      <c r="I29" s="116">
        <v>1</v>
      </c>
      <c r="J29" s="114">
        <v>0</v>
      </c>
      <c r="K29" s="114">
        <v>0</v>
      </c>
      <c r="L29" s="114">
        <f t="shared" si="4"/>
        <v>1</v>
      </c>
      <c r="M29" s="118">
        <f t="shared" si="5"/>
        <v>33.333333333333329</v>
      </c>
      <c r="N29" s="119">
        <v>0</v>
      </c>
      <c r="O29" s="120">
        <v>0</v>
      </c>
      <c r="P29" s="117">
        <f t="shared" si="6"/>
        <v>0</v>
      </c>
      <c r="Q29" s="121">
        <v>0</v>
      </c>
      <c r="R29" s="122">
        <v>0</v>
      </c>
      <c r="S29" s="122">
        <v>0</v>
      </c>
      <c r="T29" s="122">
        <v>0</v>
      </c>
      <c r="U29" s="123">
        <f t="shared" si="7"/>
        <v>0</v>
      </c>
      <c r="V29" s="121">
        <v>1</v>
      </c>
      <c r="W29" s="123">
        <f t="shared" si="8"/>
        <v>100</v>
      </c>
      <c r="X29" s="109">
        <v>0</v>
      </c>
      <c r="Y29" s="110">
        <f t="shared" si="9"/>
        <v>0</v>
      </c>
      <c r="Z29" s="111"/>
      <c r="AA29" s="112"/>
    </row>
    <row r="30" spans="1:27" ht="18" customHeight="1" x14ac:dyDescent="0.25">
      <c r="A30" s="113" t="s">
        <v>59</v>
      </c>
      <c r="B30" s="114" t="s">
        <v>60</v>
      </c>
      <c r="C30" s="54">
        <f t="shared" si="0"/>
        <v>22.222222222222218</v>
      </c>
      <c r="D30" s="115">
        <f t="shared" si="1"/>
        <v>35</v>
      </c>
      <c r="E30" s="116">
        <v>0</v>
      </c>
      <c r="F30" s="114">
        <v>0</v>
      </c>
      <c r="G30" s="114">
        <f t="shared" si="2"/>
        <v>0</v>
      </c>
      <c r="H30" s="117">
        <f t="shared" si="3"/>
        <v>0</v>
      </c>
      <c r="I30" s="116">
        <v>1</v>
      </c>
      <c r="J30" s="114">
        <v>0</v>
      </c>
      <c r="K30" s="114">
        <v>0</v>
      </c>
      <c r="L30" s="114">
        <f t="shared" si="4"/>
        <v>1</v>
      </c>
      <c r="M30" s="118">
        <f t="shared" si="5"/>
        <v>33.333333333333329</v>
      </c>
      <c r="N30" s="119">
        <v>0</v>
      </c>
      <c r="O30" s="120">
        <v>0</v>
      </c>
      <c r="P30" s="117">
        <f t="shared" si="6"/>
        <v>0</v>
      </c>
      <c r="Q30" s="121">
        <v>0</v>
      </c>
      <c r="R30" s="122">
        <v>0</v>
      </c>
      <c r="S30" s="122">
        <v>0</v>
      </c>
      <c r="T30" s="122">
        <v>0</v>
      </c>
      <c r="U30" s="123">
        <f t="shared" si="7"/>
        <v>0</v>
      </c>
      <c r="V30" s="121">
        <v>1</v>
      </c>
      <c r="W30" s="123">
        <f t="shared" si="8"/>
        <v>100</v>
      </c>
      <c r="X30" s="109">
        <v>0</v>
      </c>
      <c r="Y30" s="110">
        <f t="shared" si="9"/>
        <v>0</v>
      </c>
      <c r="Z30" s="111"/>
      <c r="AA30" s="112"/>
    </row>
    <row r="31" spans="1:27" ht="18" customHeight="1" x14ac:dyDescent="0.25">
      <c r="A31" s="113" t="s">
        <v>61</v>
      </c>
      <c r="B31" s="114" t="s">
        <v>62</v>
      </c>
      <c r="C31" s="54">
        <f t="shared" si="0"/>
        <v>44.444444444444436</v>
      </c>
      <c r="D31" s="115">
        <f t="shared" si="1"/>
        <v>21</v>
      </c>
      <c r="E31" s="116">
        <v>1</v>
      </c>
      <c r="F31" s="114">
        <v>1</v>
      </c>
      <c r="G31" s="114">
        <f t="shared" si="2"/>
        <v>2</v>
      </c>
      <c r="H31" s="117">
        <f t="shared" si="3"/>
        <v>100</v>
      </c>
      <c r="I31" s="116">
        <v>1</v>
      </c>
      <c r="J31" s="114">
        <v>1</v>
      </c>
      <c r="K31" s="114">
        <v>0</v>
      </c>
      <c r="L31" s="114">
        <f t="shared" si="4"/>
        <v>2</v>
      </c>
      <c r="M31" s="118">
        <f t="shared" si="5"/>
        <v>66.666666666666657</v>
      </c>
      <c r="N31" s="119">
        <v>0</v>
      </c>
      <c r="O31" s="120">
        <v>0</v>
      </c>
      <c r="P31" s="117">
        <f t="shared" si="6"/>
        <v>0</v>
      </c>
      <c r="Q31" s="121">
        <v>0</v>
      </c>
      <c r="R31" s="122">
        <v>0</v>
      </c>
      <c r="S31" s="122">
        <v>0</v>
      </c>
      <c r="T31" s="122">
        <v>0</v>
      </c>
      <c r="U31" s="123">
        <f t="shared" si="7"/>
        <v>0</v>
      </c>
      <c r="V31" s="121">
        <v>1</v>
      </c>
      <c r="W31" s="123">
        <f t="shared" si="8"/>
        <v>100</v>
      </c>
      <c r="X31" s="109">
        <v>0</v>
      </c>
      <c r="Y31" s="110">
        <f t="shared" si="9"/>
        <v>0</v>
      </c>
      <c r="Z31" s="111"/>
      <c r="AA31" s="112"/>
    </row>
    <row r="32" spans="1:27" ht="18" customHeight="1" x14ac:dyDescent="0.25">
      <c r="A32" s="113" t="s">
        <v>63</v>
      </c>
      <c r="B32" s="114" t="s">
        <v>64</v>
      </c>
      <c r="C32" s="54">
        <f t="shared" si="0"/>
        <v>70.833333333333329</v>
      </c>
      <c r="D32" s="115">
        <f t="shared" si="1"/>
        <v>9</v>
      </c>
      <c r="E32" s="116">
        <v>1</v>
      </c>
      <c r="F32" s="114">
        <v>1</v>
      </c>
      <c r="G32" s="114">
        <f t="shared" si="2"/>
        <v>2</v>
      </c>
      <c r="H32" s="117">
        <f t="shared" si="3"/>
        <v>100</v>
      </c>
      <c r="I32" s="116">
        <v>1</v>
      </c>
      <c r="J32" s="114">
        <v>1</v>
      </c>
      <c r="K32" s="114">
        <v>1</v>
      </c>
      <c r="L32" s="114">
        <f t="shared" si="4"/>
        <v>3</v>
      </c>
      <c r="M32" s="118">
        <f t="shared" si="5"/>
        <v>100</v>
      </c>
      <c r="N32" s="119">
        <v>0</v>
      </c>
      <c r="O32" s="120">
        <v>0.5</v>
      </c>
      <c r="P32" s="117">
        <f t="shared" si="6"/>
        <v>25</v>
      </c>
      <c r="Q32" s="121">
        <v>0</v>
      </c>
      <c r="R32" s="122">
        <v>0</v>
      </c>
      <c r="S32" s="122">
        <v>0</v>
      </c>
      <c r="T32" s="122">
        <v>0</v>
      </c>
      <c r="U32" s="123">
        <f t="shared" si="7"/>
        <v>0</v>
      </c>
      <c r="V32" s="121">
        <v>1</v>
      </c>
      <c r="W32" s="123">
        <f t="shared" si="8"/>
        <v>100</v>
      </c>
      <c r="X32" s="109">
        <v>1</v>
      </c>
      <c r="Y32" s="110">
        <f t="shared" si="9"/>
        <v>100</v>
      </c>
      <c r="Z32" s="111"/>
      <c r="AA32" s="112"/>
    </row>
    <row r="33" spans="1:27" ht="18" customHeight="1" x14ac:dyDescent="0.25">
      <c r="A33" s="113" t="s">
        <v>65</v>
      </c>
      <c r="B33" s="114" t="s">
        <v>66</v>
      </c>
      <c r="C33" s="54">
        <f t="shared" si="0"/>
        <v>36.111111111111107</v>
      </c>
      <c r="D33" s="115">
        <f t="shared" si="1"/>
        <v>26</v>
      </c>
      <c r="E33" s="116">
        <v>0</v>
      </c>
      <c r="F33" s="114">
        <v>0</v>
      </c>
      <c r="G33" s="114">
        <f t="shared" si="2"/>
        <v>0</v>
      </c>
      <c r="H33" s="117">
        <f t="shared" si="3"/>
        <v>0</v>
      </c>
      <c r="I33" s="116">
        <v>1</v>
      </c>
      <c r="J33" s="114">
        <v>1</v>
      </c>
      <c r="K33" s="114">
        <v>0</v>
      </c>
      <c r="L33" s="114">
        <f t="shared" si="4"/>
        <v>2</v>
      </c>
      <c r="M33" s="118">
        <f t="shared" si="5"/>
        <v>66.666666666666657</v>
      </c>
      <c r="N33" s="119">
        <v>0</v>
      </c>
      <c r="O33" s="120">
        <v>0</v>
      </c>
      <c r="P33" s="117">
        <f t="shared" si="6"/>
        <v>0</v>
      </c>
      <c r="Q33" s="121">
        <v>1</v>
      </c>
      <c r="R33" s="122">
        <v>1</v>
      </c>
      <c r="S33" s="122">
        <v>0</v>
      </c>
      <c r="T33" s="122">
        <v>0</v>
      </c>
      <c r="U33" s="123">
        <f t="shared" si="7"/>
        <v>50</v>
      </c>
      <c r="V33" s="121">
        <v>1</v>
      </c>
      <c r="W33" s="123">
        <f t="shared" si="8"/>
        <v>100</v>
      </c>
      <c r="X33" s="109">
        <v>0</v>
      </c>
      <c r="Y33" s="110">
        <f t="shared" si="9"/>
        <v>0</v>
      </c>
      <c r="Z33" s="111"/>
      <c r="AA33" s="112"/>
    </row>
    <row r="34" spans="1:27" ht="18" customHeight="1" x14ac:dyDescent="0.25">
      <c r="A34" s="113" t="s">
        <v>67</v>
      </c>
      <c r="B34" s="114" t="s">
        <v>68</v>
      </c>
      <c r="C34" s="54">
        <f t="shared" si="0"/>
        <v>87.5</v>
      </c>
      <c r="D34" s="115">
        <f t="shared" si="1"/>
        <v>4</v>
      </c>
      <c r="E34" s="116">
        <v>1</v>
      </c>
      <c r="F34" s="114">
        <v>1</v>
      </c>
      <c r="G34" s="114">
        <f t="shared" si="2"/>
        <v>2</v>
      </c>
      <c r="H34" s="117">
        <f t="shared" si="3"/>
        <v>100</v>
      </c>
      <c r="I34" s="116">
        <v>1</v>
      </c>
      <c r="J34" s="114">
        <v>1</v>
      </c>
      <c r="K34" s="114">
        <v>1</v>
      </c>
      <c r="L34" s="114">
        <f t="shared" si="4"/>
        <v>3</v>
      </c>
      <c r="M34" s="118">
        <f t="shared" si="5"/>
        <v>100</v>
      </c>
      <c r="N34" s="119">
        <v>1</v>
      </c>
      <c r="O34" s="120">
        <v>1</v>
      </c>
      <c r="P34" s="117">
        <f t="shared" si="6"/>
        <v>100</v>
      </c>
      <c r="Q34" s="121">
        <v>0</v>
      </c>
      <c r="R34" s="122">
        <v>1</v>
      </c>
      <c r="S34" s="122">
        <v>0</v>
      </c>
      <c r="T34" s="122">
        <v>0</v>
      </c>
      <c r="U34" s="123">
        <f t="shared" si="7"/>
        <v>25</v>
      </c>
      <c r="V34" s="121">
        <v>1</v>
      </c>
      <c r="W34" s="123">
        <f t="shared" si="8"/>
        <v>100</v>
      </c>
      <c r="X34" s="109">
        <v>1</v>
      </c>
      <c r="Y34" s="110">
        <f t="shared" si="9"/>
        <v>100</v>
      </c>
      <c r="Z34" s="111"/>
      <c r="AA34" s="112"/>
    </row>
    <row r="35" spans="1:27" ht="18" customHeight="1" x14ac:dyDescent="0.25">
      <c r="A35" s="113" t="s">
        <v>69</v>
      </c>
      <c r="B35" s="114" t="s">
        <v>70</v>
      </c>
      <c r="C35" s="54">
        <f t="shared" si="0"/>
        <v>63.888888888888886</v>
      </c>
      <c r="D35" s="115">
        <f t="shared" si="1"/>
        <v>14</v>
      </c>
      <c r="E35" s="116">
        <v>1</v>
      </c>
      <c r="F35" s="114">
        <v>1</v>
      </c>
      <c r="G35" s="114">
        <f t="shared" si="2"/>
        <v>2</v>
      </c>
      <c r="H35" s="117">
        <f t="shared" si="3"/>
        <v>100</v>
      </c>
      <c r="I35" s="116">
        <v>1</v>
      </c>
      <c r="J35" s="114">
        <v>0</v>
      </c>
      <c r="K35" s="114">
        <v>0</v>
      </c>
      <c r="L35" s="114">
        <f t="shared" si="4"/>
        <v>1</v>
      </c>
      <c r="M35" s="118">
        <f t="shared" si="5"/>
        <v>33.333333333333329</v>
      </c>
      <c r="N35" s="119">
        <v>0</v>
      </c>
      <c r="O35" s="120">
        <v>1</v>
      </c>
      <c r="P35" s="117">
        <f t="shared" si="6"/>
        <v>50</v>
      </c>
      <c r="Q35" s="121">
        <v>0</v>
      </c>
      <c r="R35" s="122">
        <v>0</v>
      </c>
      <c r="S35" s="122">
        <v>0</v>
      </c>
      <c r="T35" s="122">
        <v>0</v>
      </c>
      <c r="U35" s="123">
        <f t="shared" si="7"/>
        <v>0</v>
      </c>
      <c r="V35" s="121">
        <v>1</v>
      </c>
      <c r="W35" s="123">
        <f t="shared" si="8"/>
        <v>100</v>
      </c>
      <c r="X35" s="109">
        <v>1</v>
      </c>
      <c r="Y35" s="110">
        <f t="shared" si="9"/>
        <v>100</v>
      </c>
      <c r="Z35" s="111"/>
      <c r="AA35" s="112"/>
    </row>
    <row r="36" spans="1:27" ht="18" customHeight="1" x14ac:dyDescent="0.25">
      <c r="A36" s="113" t="s">
        <v>71</v>
      </c>
      <c r="B36" s="114" t="s">
        <v>72</v>
      </c>
      <c r="C36" s="54">
        <f t="shared" si="0"/>
        <v>91.666666666666671</v>
      </c>
      <c r="D36" s="115">
        <f t="shared" si="1"/>
        <v>2</v>
      </c>
      <c r="E36" s="116">
        <v>1</v>
      </c>
      <c r="F36" s="114">
        <v>1</v>
      </c>
      <c r="G36" s="114">
        <f t="shared" si="2"/>
        <v>2</v>
      </c>
      <c r="H36" s="117">
        <f t="shared" si="3"/>
        <v>100</v>
      </c>
      <c r="I36" s="116">
        <v>1</v>
      </c>
      <c r="J36" s="114">
        <v>1</v>
      </c>
      <c r="K36" s="114">
        <v>1</v>
      </c>
      <c r="L36" s="114">
        <f t="shared" si="4"/>
        <v>3</v>
      </c>
      <c r="M36" s="118">
        <f t="shared" si="5"/>
        <v>100</v>
      </c>
      <c r="N36" s="119">
        <v>1</v>
      </c>
      <c r="O36" s="120">
        <v>1</v>
      </c>
      <c r="P36" s="117">
        <f t="shared" si="6"/>
        <v>100</v>
      </c>
      <c r="Q36" s="121">
        <v>0</v>
      </c>
      <c r="R36" s="122">
        <v>1</v>
      </c>
      <c r="S36" s="122">
        <v>1</v>
      </c>
      <c r="T36" s="122">
        <v>0</v>
      </c>
      <c r="U36" s="123">
        <f t="shared" si="7"/>
        <v>50</v>
      </c>
      <c r="V36" s="121">
        <v>1</v>
      </c>
      <c r="W36" s="123">
        <f t="shared" si="8"/>
        <v>100</v>
      </c>
      <c r="X36" s="109">
        <v>1</v>
      </c>
      <c r="Y36" s="110">
        <f t="shared" si="9"/>
        <v>100</v>
      </c>
      <c r="Z36" s="111"/>
      <c r="AA36" s="112"/>
    </row>
    <row r="37" spans="1:27" ht="18" customHeight="1" x14ac:dyDescent="0.25">
      <c r="A37" s="113" t="s">
        <v>73</v>
      </c>
      <c r="B37" s="114" t="s">
        <v>74</v>
      </c>
      <c r="C37" s="54">
        <f t="shared" si="0"/>
        <v>5.5555555555555545</v>
      </c>
      <c r="D37" s="115">
        <f t="shared" si="1"/>
        <v>51</v>
      </c>
      <c r="E37" s="116">
        <v>0</v>
      </c>
      <c r="F37" s="114">
        <v>0</v>
      </c>
      <c r="G37" s="114">
        <f t="shared" si="2"/>
        <v>0</v>
      </c>
      <c r="H37" s="117">
        <f t="shared" si="3"/>
        <v>0</v>
      </c>
      <c r="I37" s="116">
        <v>1</v>
      </c>
      <c r="J37" s="114">
        <v>0</v>
      </c>
      <c r="K37" s="114">
        <v>0</v>
      </c>
      <c r="L37" s="114">
        <f t="shared" si="4"/>
        <v>1</v>
      </c>
      <c r="M37" s="118">
        <f t="shared" si="5"/>
        <v>33.333333333333329</v>
      </c>
      <c r="N37" s="119">
        <v>0</v>
      </c>
      <c r="O37" s="120">
        <v>0</v>
      </c>
      <c r="P37" s="117">
        <f t="shared" si="6"/>
        <v>0</v>
      </c>
      <c r="Q37" s="121">
        <v>0</v>
      </c>
      <c r="R37" s="122">
        <v>0</v>
      </c>
      <c r="S37" s="122">
        <v>0</v>
      </c>
      <c r="T37" s="122">
        <v>0</v>
      </c>
      <c r="U37" s="123">
        <f t="shared" si="7"/>
        <v>0</v>
      </c>
      <c r="V37" s="121">
        <v>0</v>
      </c>
      <c r="W37" s="123">
        <f t="shared" si="8"/>
        <v>0</v>
      </c>
      <c r="X37" s="109">
        <v>0</v>
      </c>
      <c r="Y37" s="110">
        <f t="shared" si="9"/>
        <v>0</v>
      </c>
      <c r="Z37" s="111"/>
      <c r="AA37" s="112"/>
    </row>
    <row r="38" spans="1:27" ht="18" customHeight="1" x14ac:dyDescent="0.25">
      <c r="A38" s="113" t="s">
        <v>75</v>
      </c>
      <c r="B38" s="114" t="s">
        <v>76</v>
      </c>
      <c r="C38" s="54">
        <f t="shared" si="0"/>
        <v>30.555555555555554</v>
      </c>
      <c r="D38" s="115">
        <f t="shared" si="1"/>
        <v>29</v>
      </c>
      <c r="E38" s="116">
        <v>1</v>
      </c>
      <c r="F38" s="114">
        <v>0</v>
      </c>
      <c r="G38" s="114">
        <f t="shared" si="2"/>
        <v>1</v>
      </c>
      <c r="H38" s="117">
        <f t="shared" si="3"/>
        <v>50</v>
      </c>
      <c r="I38" s="116">
        <v>1</v>
      </c>
      <c r="J38" s="114">
        <v>0</v>
      </c>
      <c r="K38" s="114">
        <v>0</v>
      </c>
      <c r="L38" s="114">
        <f t="shared" si="4"/>
        <v>1</v>
      </c>
      <c r="M38" s="118">
        <f t="shared" si="5"/>
        <v>33.333333333333329</v>
      </c>
      <c r="N38" s="119">
        <v>0</v>
      </c>
      <c r="O38" s="120">
        <v>0</v>
      </c>
      <c r="P38" s="117">
        <f t="shared" si="6"/>
        <v>0</v>
      </c>
      <c r="Q38" s="121">
        <v>0</v>
      </c>
      <c r="R38" s="122">
        <v>0</v>
      </c>
      <c r="S38" s="122">
        <v>0</v>
      </c>
      <c r="T38" s="122">
        <v>0</v>
      </c>
      <c r="U38" s="123">
        <f t="shared" si="7"/>
        <v>0</v>
      </c>
      <c r="V38" s="121">
        <v>1</v>
      </c>
      <c r="W38" s="123">
        <f t="shared" si="8"/>
        <v>100</v>
      </c>
      <c r="X38" s="109">
        <v>0</v>
      </c>
      <c r="Y38" s="110">
        <f t="shared" si="9"/>
        <v>0</v>
      </c>
      <c r="Z38" s="111"/>
      <c r="AA38" s="112"/>
    </row>
    <row r="39" spans="1:27" ht="18" customHeight="1" x14ac:dyDescent="0.25">
      <c r="A39" s="113" t="s">
        <v>77</v>
      </c>
      <c r="B39" s="114" t="s">
        <v>78</v>
      </c>
      <c r="C39" s="54">
        <f t="shared" si="0"/>
        <v>22.222222222222218</v>
      </c>
      <c r="D39" s="115">
        <f t="shared" si="1"/>
        <v>35</v>
      </c>
      <c r="E39" s="116">
        <v>0</v>
      </c>
      <c r="F39" s="114">
        <v>0</v>
      </c>
      <c r="G39" s="114">
        <f t="shared" si="2"/>
        <v>0</v>
      </c>
      <c r="H39" s="117">
        <f t="shared" si="3"/>
        <v>0</v>
      </c>
      <c r="I39" s="116">
        <v>1</v>
      </c>
      <c r="J39" s="114">
        <v>0</v>
      </c>
      <c r="K39" s="114">
        <v>0</v>
      </c>
      <c r="L39" s="114">
        <f t="shared" si="4"/>
        <v>1</v>
      </c>
      <c r="M39" s="118">
        <f t="shared" si="5"/>
        <v>33.333333333333329</v>
      </c>
      <c r="N39" s="119">
        <v>0</v>
      </c>
      <c r="O39" s="120">
        <v>0</v>
      </c>
      <c r="P39" s="117">
        <f t="shared" si="6"/>
        <v>0</v>
      </c>
      <c r="Q39" s="121">
        <v>0</v>
      </c>
      <c r="R39" s="122">
        <v>0</v>
      </c>
      <c r="S39" s="122">
        <v>0</v>
      </c>
      <c r="T39" s="122">
        <v>0</v>
      </c>
      <c r="U39" s="123">
        <f t="shared" si="7"/>
        <v>0</v>
      </c>
      <c r="V39" s="121">
        <v>1</v>
      </c>
      <c r="W39" s="123">
        <f t="shared" si="8"/>
        <v>100</v>
      </c>
      <c r="X39" s="109">
        <v>0</v>
      </c>
      <c r="Y39" s="110">
        <f t="shared" si="9"/>
        <v>0</v>
      </c>
      <c r="Z39" s="111"/>
      <c r="AA39" s="112"/>
    </row>
    <row r="40" spans="1:27" ht="18" customHeight="1" x14ac:dyDescent="0.25">
      <c r="A40" s="113" t="s">
        <v>79</v>
      </c>
      <c r="B40" s="114" t="s">
        <v>80</v>
      </c>
      <c r="C40" s="54">
        <f t="shared" si="0"/>
        <v>22.222222222222218</v>
      </c>
      <c r="D40" s="115">
        <f t="shared" si="1"/>
        <v>35</v>
      </c>
      <c r="E40" s="116">
        <v>0</v>
      </c>
      <c r="F40" s="114">
        <v>0</v>
      </c>
      <c r="G40" s="114">
        <f t="shared" si="2"/>
        <v>0</v>
      </c>
      <c r="H40" s="117">
        <f t="shared" si="3"/>
        <v>0</v>
      </c>
      <c r="I40" s="116">
        <v>1</v>
      </c>
      <c r="J40" s="114">
        <v>0</v>
      </c>
      <c r="K40" s="114">
        <v>0</v>
      </c>
      <c r="L40" s="114">
        <f t="shared" si="4"/>
        <v>1</v>
      </c>
      <c r="M40" s="118">
        <f t="shared" si="5"/>
        <v>33.333333333333329</v>
      </c>
      <c r="N40" s="119">
        <v>0</v>
      </c>
      <c r="O40" s="120">
        <v>0</v>
      </c>
      <c r="P40" s="117">
        <f t="shared" si="6"/>
        <v>0</v>
      </c>
      <c r="Q40" s="121">
        <v>0</v>
      </c>
      <c r="R40" s="122">
        <v>0</v>
      </c>
      <c r="S40" s="122">
        <v>0</v>
      </c>
      <c r="T40" s="122">
        <v>0</v>
      </c>
      <c r="U40" s="123">
        <f t="shared" si="7"/>
        <v>0</v>
      </c>
      <c r="V40" s="121">
        <v>1</v>
      </c>
      <c r="W40" s="123">
        <f t="shared" si="8"/>
        <v>100</v>
      </c>
      <c r="X40" s="109">
        <v>0</v>
      </c>
      <c r="Y40" s="110">
        <f t="shared" si="9"/>
        <v>0</v>
      </c>
      <c r="Z40" s="111"/>
      <c r="AA40" s="112"/>
    </row>
    <row r="41" spans="1:27" ht="18" customHeight="1" x14ac:dyDescent="0.25">
      <c r="A41" s="113" t="s">
        <v>81</v>
      </c>
      <c r="B41" s="114" t="s">
        <v>82</v>
      </c>
      <c r="C41" s="54">
        <f t="shared" si="0"/>
        <v>95.833333333333329</v>
      </c>
      <c r="D41" s="115">
        <f t="shared" si="1"/>
        <v>1</v>
      </c>
      <c r="E41" s="116">
        <v>1</v>
      </c>
      <c r="F41" s="114">
        <v>1</v>
      </c>
      <c r="G41" s="114">
        <f t="shared" si="2"/>
        <v>2</v>
      </c>
      <c r="H41" s="117">
        <f t="shared" si="3"/>
        <v>100</v>
      </c>
      <c r="I41" s="116">
        <v>1</v>
      </c>
      <c r="J41" s="114">
        <v>1</v>
      </c>
      <c r="K41" s="114">
        <v>1</v>
      </c>
      <c r="L41" s="114">
        <f t="shared" si="4"/>
        <v>3</v>
      </c>
      <c r="M41" s="118">
        <f t="shared" si="5"/>
        <v>100</v>
      </c>
      <c r="N41" s="119">
        <v>0.5</v>
      </c>
      <c r="O41" s="120">
        <v>1</v>
      </c>
      <c r="P41" s="117">
        <f t="shared" si="6"/>
        <v>75</v>
      </c>
      <c r="Q41" s="121">
        <v>1</v>
      </c>
      <c r="R41" s="122">
        <v>1</v>
      </c>
      <c r="S41" s="122">
        <v>1</v>
      </c>
      <c r="T41" s="122">
        <v>1</v>
      </c>
      <c r="U41" s="123">
        <f t="shared" si="7"/>
        <v>100</v>
      </c>
      <c r="V41" s="121">
        <v>1</v>
      </c>
      <c r="W41" s="123">
        <f t="shared" si="8"/>
        <v>100</v>
      </c>
      <c r="X41" s="109">
        <v>1</v>
      </c>
      <c r="Y41" s="110">
        <f t="shared" si="9"/>
        <v>100</v>
      </c>
      <c r="Z41" s="111"/>
      <c r="AA41" s="112"/>
    </row>
    <row r="42" spans="1:27" ht="18" customHeight="1" x14ac:dyDescent="0.25">
      <c r="A42" s="113" t="s">
        <v>83</v>
      </c>
      <c r="B42" s="114" t="s">
        <v>84</v>
      </c>
      <c r="C42" s="54">
        <f t="shared" si="0"/>
        <v>22.222222222222218</v>
      </c>
      <c r="D42" s="115">
        <f t="shared" si="1"/>
        <v>35</v>
      </c>
      <c r="E42" s="116">
        <v>0</v>
      </c>
      <c r="F42" s="114">
        <v>0</v>
      </c>
      <c r="G42" s="114">
        <f t="shared" si="2"/>
        <v>0</v>
      </c>
      <c r="H42" s="117">
        <f t="shared" si="3"/>
        <v>0</v>
      </c>
      <c r="I42" s="116">
        <v>1</v>
      </c>
      <c r="J42" s="114">
        <v>0</v>
      </c>
      <c r="K42" s="114">
        <v>0</v>
      </c>
      <c r="L42" s="114">
        <f t="shared" si="4"/>
        <v>1</v>
      </c>
      <c r="M42" s="118">
        <f t="shared" si="5"/>
        <v>33.333333333333329</v>
      </c>
      <c r="N42" s="119">
        <v>0</v>
      </c>
      <c r="O42" s="120">
        <v>0</v>
      </c>
      <c r="P42" s="117">
        <f t="shared" si="6"/>
        <v>0</v>
      </c>
      <c r="Q42" s="121">
        <v>0</v>
      </c>
      <c r="R42" s="122">
        <v>0</v>
      </c>
      <c r="S42" s="122">
        <v>0</v>
      </c>
      <c r="T42" s="122">
        <v>0</v>
      </c>
      <c r="U42" s="123">
        <f t="shared" si="7"/>
        <v>0</v>
      </c>
      <c r="V42" s="121">
        <v>1</v>
      </c>
      <c r="W42" s="123">
        <f t="shared" si="8"/>
        <v>100</v>
      </c>
      <c r="X42" s="109">
        <v>0</v>
      </c>
      <c r="Y42" s="110">
        <f t="shared" si="9"/>
        <v>0</v>
      </c>
      <c r="Z42" s="111"/>
      <c r="AA42" s="112"/>
    </row>
    <row r="43" spans="1:27" ht="18" customHeight="1" x14ac:dyDescent="0.25">
      <c r="A43" s="113" t="s">
        <v>85</v>
      </c>
      <c r="B43" s="114" t="s">
        <v>84</v>
      </c>
      <c r="C43" s="54">
        <f t="shared" si="0"/>
        <v>79.166666666666671</v>
      </c>
      <c r="D43" s="115">
        <f t="shared" si="1"/>
        <v>7</v>
      </c>
      <c r="E43" s="116">
        <v>0</v>
      </c>
      <c r="F43" s="114">
        <v>1</v>
      </c>
      <c r="G43" s="114">
        <f t="shared" si="2"/>
        <v>1</v>
      </c>
      <c r="H43" s="117">
        <f t="shared" si="3"/>
        <v>50</v>
      </c>
      <c r="I43" s="116">
        <v>1</v>
      </c>
      <c r="J43" s="114">
        <v>1</v>
      </c>
      <c r="K43" s="114">
        <v>1</v>
      </c>
      <c r="L43" s="114">
        <f t="shared" si="4"/>
        <v>3</v>
      </c>
      <c r="M43" s="118">
        <f t="shared" si="5"/>
        <v>100</v>
      </c>
      <c r="N43" s="119">
        <v>1</v>
      </c>
      <c r="O43" s="120">
        <v>1</v>
      </c>
      <c r="P43" s="117">
        <f t="shared" si="6"/>
        <v>100</v>
      </c>
      <c r="Q43" s="121">
        <v>0</v>
      </c>
      <c r="R43" s="122">
        <v>1</v>
      </c>
      <c r="S43" s="122">
        <v>0</v>
      </c>
      <c r="T43" s="122">
        <v>0</v>
      </c>
      <c r="U43" s="123">
        <f t="shared" si="7"/>
        <v>25</v>
      </c>
      <c r="V43" s="121">
        <v>1</v>
      </c>
      <c r="W43" s="123">
        <f t="shared" si="8"/>
        <v>100</v>
      </c>
      <c r="X43" s="109">
        <v>1</v>
      </c>
      <c r="Y43" s="110">
        <f t="shared" si="9"/>
        <v>100</v>
      </c>
      <c r="Z43" s="111"/>
      <c r="AA43" s="112"/>
    </row>
    <row r="44" spans="1:27" ht="18" customHeight="1" x14ac:dyDescent="0.25">
      <c r="A44" s="113" t="s">
        <v>87</v>
      </c>
      <c r="B44" s="114" t="s">
        <v>88</v>
      </c>
      <c r="C44" s="54">
        <f t="shared" si="0"/>
        <v>62.5</v>
      </c>
      <c r="D44" s="115">
        <f t="shared" si="1"/>
        <v>15</v>
      </c>
      <c r="E44" s="116">
        <v>1</v>
      </c>
      <c r="F44" s="114">
        <v>1</v>
      </c>
      <c r="G44" s="114">
        <f t="shared" si="2"/>
        <v>2</v>
      </c>
      <c r="H44" s="117">
        <f t="shared" si="3"/>
        <v>100</v>
      </c>
      <c r="I44" s="116">
        <v>1</v>
      </c>
      <c r="J44" s="114">
        <v>0</v>
      </c>
      <c r="K44" s="114">
        <v>0.5</v>
      </c>
      <c r="L44" s="114">
        <f t="shared" si="4"/>
        <v>1.5</v>
      </c>
      <c r="M44" s="118">
        <f t="shared" si="5"/>
        <v>50</v>
      </c>
      <c r="N44" s="119">
        <v>1</v>
      </c>
      <c r="O44" s="120">
        <v>1</v>
      </c>
      <c r="P44" s="117">
        <f t="shared" si="6"/>
        <v>100</v>
      </c>
      <c r="Q44" s="121">
        <v>0</v>
      </c>
      <c r="R44" s="122">
        <v>1</v>
      </c>
      <c r="S44" s="122">
        <v>0</v>
      </c>
      <c r="T44" s="122">
        <v>0</v>
      </c>
      <c r="U44" s="123">
        <f t="shared" si="7"/>
        <v>25</v>
      </c>
      <c r="V44" s="121">
        <v>1</v>
      </c>
      <c r="W44" s="123">
        <f t="shared" si="8"/>
        <v>100</v>
      </c>
      <c r="X44" s="109">
        <v>0</v>
      </c>
      <c r="Y44" s="110">
        <f t="shared" si="9"/>
        <v>0</v>
      </c>
      <c r="Z44" s="111"/>
      <c r="AA44" s="112"/>
    </row>
    <row r="45" spans="1:27" ht="18" customHeight="1" x14ac:dyDescent="0.25">
      <c r="A45" s="113" t="s">
        <v>89</v>
      </c>
      <c r="B45" s="114" t="s">
        <v>90</v>
      </c>
      <c r="C45" s="54">
        <f t="shared" si="0"/>
        <v>38.888888888888886</v>
      </c>
      <c r="D45" s="115">
        <f t="shared" si="1"/>
        <v>23</v>
      </c>
      <c r="E45" s="116">
        <v>1</v>
      </c>
      <c r="F45" s="114">
        <v>1</v>
      </c>
      <c r="G45" s="114">
        <f t="shared" si="2"/>
        <v>2</v>
      </c>
      <c r="H45" s="117">
        <f t="shared" si="3"/>
        <v>100</v>
      </c>
      <c r="I45" s="116">
        <v>1</v>
      </c>
      <c r="J45" s="114">
        <v>0</v>
      </c>
      <c r="K45" s="114">
        <v>0</v>
      </c>
      <c r="L45" s="114">
        <f t="shared" si="4"/>
        <v>1</v>
      </c>
      <c r="M45" s="118">
        <f t="shared" si="5"/>
        <v>33.333333333333329</v>
      </c>
      <c r="N45" s="119">
        <v>0</v>
      </c>
      <c r="O45" s="120">
        <v>0</v>
      </c>
      <c r="P45" s="117">
        <f t="shared" si="6"/>
        <v>0</v>
      </c>
      <c r="Q45" s="121">
        <v>0</v>
      </c>
      <c r="R45" s="122">
        <v>0</v>
      </c>
      <c r="S45" s="122">
        <v>0</v>
      </c>
      <c r="T45" s="122">
        <v>0</v>
      </c>
      <c r="U45" s="123">
        <f t="shared" si="7"/>
        <v>0</v>
      </c>
      <c r="V45" s="121">
        <v>1</v>
      </c>
      <c r="W45" s="123">
        <f t="shared" si="8"/>
        <v>100</v>
      </c>
      <c r="X45" s="109">
        <v>0</v>
      </c>
      <c r="Y45" s="110">
        <f t="shared" si="9"/>
        <v>0</v>
      </c>
      <c r="Z45" s="111"/>
      <c r="AA45" s="112"/>
    </row>
    <row r="46" spans="1:27" ht="18" customHeight="1" x14ac:dyDescent="0.25">
      <c r="A46" s="113" t="s">
        <v>91</v>
      </c>
      <c r="B46" s="114" t="s">
        <v>92</v>
      </c>
      <c r="C46" s="54">
        <f t="shared" si="0"/>
        <v>22.222222222222218</v>
      </c>
      <c r="D46" s="115">
        <f t="shared" si="1"/>
        <v>35</v>
      </c>
      <c r="E46" s="116">
        <v>0</v>
      </c>
      <c r="F46" s="114">
        <v>0</v>
      </c>
      <c r="G46" s="114">
        <f t="shared" si="2"/>
        <v>0</v>
      </c>
      <c r="H46" s="117">
        <f t="shared" si="3"/>
        <v>0</v>
      </c>
      <c r="I46" s="116">
        <v>1</v>
      </c>
      <c r="J46" s="114">
        <v>0</v>
      </c>
      <c r="K46" s="114">
        <v>0</v>
      </c>
      <c r="L46" s="114">
        <f t="shared" si="4"/>
        <v>1</v>
      </c>
      <c r="M46" s="118">
        <f t="shared" si="5"/>
        <v>33.333333333333329</v>
      </c>
      <c r="N46" s="119">
        <v>0</v>
      </c>
      <c r="O46" s="120">
        <v>0</v>
      </c>
      <c r="P46" s="117">
        <f t="shared" si="6"/>
        <v>0</v>
      </c>
      <c r="Q46" s="121">
        <v>0</v>
      </c>
      <c r="R46" s="122">
        <v>0</v>
      </c>
      <c r="S46" s="122">
        <v>0</v>
      </c>
      <c r="T46" s="122">
        <v>0</v>
      </c>
      <c r="U46" s="123">
        <f t="shared" si="7"/>
        <v>0</v>
      </c>
      <c r="V46" s="121">
        <v>1</v>
      </c>
      <c r="W46" s="123">
        <f t="shared" si="8"/>
        <v>100</v>
      </c>
      <c r="X46" s="109">
        <v>0</v>
      </c>
      <c r="Y46" s="110">
        <f t="shared" si="9"/>
        <v>0</v>
      </c>
      <c r="Z46" s="111"/>
      <c r="AA46" s="112"/>
    </row>
    <row r="47" spans="1:27" ht="18" customHeight="1" x14ac:dyDescent="0.25">
      <c r="A47" s="113" t="s">
        <v>93</v>
      </c>
      <c r="B47" s="114" t="s">
        <v>94</v>
      </c>
      <c r="C47" s="54">
        <f t="shared" si="0"/>
        <v>38.888888888888886</v>
      </c>
      <c r="D47" s="115">
        <f t="shared" si="1"/>
        <v>23</v>
      </c>
      <c r="E47" s="116">
        <v>1</v>
      </c>
      <c r="F47" s="114">
        <v>1</v>
      </c>
      <c r="G47" s="114">
        <f t="shared" si="2"/>
        <v>2</v>
      </c>
      <c r="H47" s="117">
        <f t="shared" si="3"/>
        <v>100</v>
      </c>
      <c r="I47" s="116">
        <v>1</v>
      </c>
      <c r="J47" s="114">
        <v>0</v>
      </c>
      <c r="K47" s="114">
        <v>0</v>
      </c>
      <c r="L47" s="114">
        <f t="shared" si="4"/>
        <v>1</v>
      </c>
      <c r="M47" s="118">
        <f t="shared" si="5"/>
        <v>33.333333333333329</v>
      </c>
      <c r="N47" s="119">
        <v>0</v>
      </c>
      <c r="O47" s="120">
        <v>0</v>
      </c>
      <c r="P47" s="117">
        <f t="shared" si="6"/>
        <v>0</v>
      </c>
      <c r="Q47" s="121">
        <v>0</v>
      </c>
      <c r="R47" s="122">
        <v>0</v>
      </c>
      <c r="S47" s="122">
        <v>0</v>
      </c>
      <c r="T47" s="122">
        <v>0</v>
      </c>
      <c r="U47" s="123">
        <f t="shared" si="7"/>
        <v>0</v>
      </c>
      <c r="V47" s="121">
        <v>1</v>
      </c>
      <c r="W47" s="123">
        <f t="shared" si="8"/>
        <v>100</v>
      </c>
      <c r="X47" s="109">
        <v>0</v>
      </c>
      <c r="Y47" s="110">
        <f t="shared" si="9"/>
        <v>0</v>
      </c>
      <c r="Z47" s="111"/>
      <c r="AA47" s="112"/>
    </row>
    <row r="48" spans="1:27" ht="18" customHeight="1" x14ac:dyDescent="0.25">
      <c r="A48" s="113" t="s">
        <v>95</v>
      </c>
      <c r="B48" s="114" t="s">
        <v>96</v>
      </c>
      <c r="C48" s="54">
        <f t="shared" si="0"/>
        <v>22.222222222222218</v>
      </c>
      <c r="D48" s="115">
        <f t="shared" si="1"/>
        <v>35</v>
      </c>
      <c r="E48" s="116">
        <v>0</v>
      </c>
      <c r="F48" s="114">
        <v>0</v>
      </c>
      <c r="G48" s="114">
        <f t="shared" si="2"/>
        <v>0</v>
      </c>
      <c r="H48" s="117">
        <f t="shared" si="3"/>
        <v>0</v>
      </c>
      <c r="I48" s="116">
        <v>1</v>
      </c>
      <c r="J48" s="114">
        <v>0</v>
      </c>
      <c r="K48" s="114">
        <v>0</v>
      </c>
      <c r="L48" s="114">
        <f t="shared" si="4"/>
        <v>1</v>
      </c>
      <c r="M48" s="118">
        <f t="shared" si="5"/>
        <v>33.333333333333329</v>
      </c>
      <c r="N48" s="119">
        <v>0</v>
      </c>
      <c r="O48" s="120">
        <v>0</v>
      </c>
      <c r="P48" s="117">
        <f t="shared" si="6"/>
        <v>0</v>
      </c>
      <c r="Q48" s="121">
        <v>0</v>
      </c>
      <c r="R48" s="122">
        <v>0</v>
      </c>
      <c r="S48" s="122">
        <v>0</v>
      </c>
      <c r="T48" s="122">
        <v>0</v>
      </c>
      <c r="U48" s="123">
        <f t="shared" si="7"/>
        <v>0</v>
      </c>
      <c r="V48" s="121">
        <v>1</v>
      </c>
      <c r="W48" s="123">
        <f t="shared" si="8"/>
        <v>100</v>
      </c>
      <c r="X48" s="109">
        <v>0</v>
      </c>
      <c r="Y48" s="110">
        <f t="shared" si="9"/>
        <v>0</v>
      </c>
      <c r="Z48" s="111"/>
      <c r="AA48" s="112"/>
    </row>
    <row r="49" spans="1:27" ht="18" customHeight="1" x14ac:dyDescent="0.25">
      <c r="A49" s="113" t="s">
        <v>97</v>
      </c>
      <c r="B49" s="114" t="s">
        <v>98</v>
      </c>
      <c r="C49" s="54">
        <f t="shared" si="0"/>
        <v>30.555555555555554</v>
      </c>
      <c r="D49" s="115">
        <f t="shared" si="1"/>
        <v>29</v>
      </c>
      <c r="E49" s="116">
        <v>1</v>
      </c>
      <c r="F49" s="114">
        <v>0</v>
      </c>
      <c r="G49" s="114">
        <f t="shared" si="2"/>
        <v>1</v>
      </c>
      <c r="H49" s="117">
        <f t="shared" si="3"/>
        <v>50</v>
      </c>
      <c r="I49" s="116">
        <v>1</v>
      </c>
      <c r="J49" s="114">
        <v>0</v>
      </c>
      <c r="K49" s="114">
        <v>0</v>
      </c>
      <c r="L49" s="114">
        <f t="shared" si="4"/>
        <v>1</v>
      </c>
      <c r="M49" s="118">
        <f t="shared" si="5"/>
        <v>33.333333333333329</v>
      </c>
      <c r="N49" s="119">
        <v>0</v>
      </c>
      <c r="O49" s="120">
        <v>0</v>
      </c>
      <c r="P49" s="117">
        <f t="shared" si="6"/>
        <v>0</v>
      </c>
      <c r="Q49" s="121">
        <v>0</v>
      </c>
      <c r="R49" s="122">
        <v>0</v>
      </c>
      <c r="S49" s="122">
        <v>0</v>
      </c>
      <c r="T49" s="122">
        <v>0</v>
      </c>
      <c r="U49" s="123">
        <f t="shared" si="7"/>
        <v>0</v>
      </c>
      <c r="V49" s="121">
        <v>1</v>
      </c>
      <c r="W49" s="123">
        <f t="shared" si="8"/>
        <v>100</v>
      </c>
      <c r="X49" s="109">
        <v>0</v>
      </c>
      <c r="Y49" s="110">
        <f t="shared" si="9"/>
        <v>0</v>
      </c>
      <c r="Z49" s="111"/>
      <c r="AA49" s="112"/>
    </row>
    <row r="50" spans="1:27" ht="18" customHeight="1" x14ac:dyDescent="0.25">
      <c r="A50" s="113" t="s">
        <v>99</v>
      </c>
      <c r="B50" s="114" t="s">
        <v>100</v>
      </c>
      <c r="C50" s="54">
        <f t="shared" si="0"/>
        <v>62.5</v>
      </c>
      <c r="D50" s="115">
        <f t="shared" si="1"/>
        <v>15</v>
      </c>
      <c r="E50" s="116">
        <v>1</v>
      </c>
      <c r="F50" s="114">
        <v>1</v>
      </c>
      <c r="G50" s="114">
        <f t="shared" si="2"/>
        <v>2</v>
      </c>
      <c r="H50" s="117">
        <f t="shared" si="3"/>
        <v>100</v>
      </c>
      <c r="I50" s="116">
        <v>1</v>
      </c>
      <c r="J50" s="114">
        <v>1</v>
      </c>
      <c r="K50" s="114">
        <v>1</v>
      </c>
      <c r="L50" s="114">
        <f t="shared" si="4"/>
        <v>3</v>
      </c>
      <c r="M50" s="118">
        <f t="shared" si="5"/>
        <v>100</v>
      </c>
      <c r="N50" s="119">
        <v>0</v>
      </c>
      <c r="O50" s="120">
        <v>1</v>
      </c>
      <c r="P50" s="117">
        <f t="shared" si="6"/>
        <v>50</v>
      </c>
      <c r="Q50" s="121">
        <v>1</v>
      </c>
      <c r="R50" s="122">
        <v>0</v>
      </c>
      <c r="S50" s="122">
        <v>0</v>
      </c>
      <c r="T50" s="122">
        <v>0</v>
      </c>
      <c r="U50" s="123">
        <f t="shared" si="7"/>
        <v>25</v>
      </c>
      <c r="V50" s="121">
        <v>1</v>
      </c>
      <c r="W50" s="123">
        <f t="shared" si="8"/>
        <v>100</v>
      </c>
      <c r="X50" s="109">
        <v>0</v>
      </c>
      <c r="Y50" s="110">
        <f t="shared" si="9"/>
        <v>0</v>
      </c>
      <c r="Z50" s="111"/>
      <c r="AA50" s="112"/>
    </row>
    <row r="51" spans="1:27" ht="18" customHeight="1" x14ac:dyDescent="0.25">
      <c r="A51" s="113" t="s">
        <v>101</v>
      </c>
      <c r="B51" s="114" t="s">
        <v>102</v>
      </c>
      <c r="C51" s="54">
        <f t="shared" si="0"/>
        <v>61.111111111111107</v>
      </c>
      <c r="D51" s="115">
        <f t="shared" si="1"/>
        <v>17</v>
      </c>
      <c r="E51" s="116">
        <v>1</v>
      </c>
      <c r="F51" s="114">
        <v>1</v>
      </c>
      <c r="G51" s="114">
        <f t="shared" si="2"/>
        <v>2</v>
      </c>
      <c r="H51" s="117">
        <f t="shared" si="3"/>
        <v>100</v>
      </c>
      <c r="I51" s="116">
        <v>1</v>
      </c>
      <c r="J51" s="114">
        <v>1</v>
      </c>
      <c r="K51" s="114">
        <v>0</v>
      </c>
      <c r="L51" s="114">
        <f t="shared" si="4"/>
        <v>2</v>
      </c>
      <c r="M51" s="118">
        <f t="shared" si="5"/>
        <v>66.666666666666657</v>
      </c>
      <c r="N51" s="119">
        <v>0</v>
      </c>
      <c r="O51" s="120">
        <v>0</v>
      </c>
      <c r="P51" s="117">
        <f t="shared" si="6"/>
        <v>0</v>
      </c>
      <c r="Q51" s="121">
        <v>0</v>
      </c>
      <c r="R51" s="122">
        <v>0</v>
      </c>
      <c r="S51" s="122">
        <v>0</v>
      </c>
      <c r="T51" s="122">
        <v>0</v>
      </c>
      <c r="U51" s="123">
        <f t="shared" si="7"/>
        <v>0</v>
      </c>
      <c r="V51" s="121">
        <v>1</v>
      </c>
      <c r="W51" s="123">
        <f t="shared" si="8"/>
        <v>100</v>
      </c>
      <c r="X51" s="109">
        <v>1</v>
      </c>
      <c r="Y51" s="110">
        <f t="shared" si="9"/>
        <v>100</v>
      </c>
      <c r="Z51" s="111"/>
      <c r="AA51" s="112"/>
    </row>
    <row r="52" spans="1:27" ht="18" customHeight="1" x14ac:dyDescent="0.25">
      <c r="A52" s="113" t="s">
        <v>103</v>
      </c>
      <c r="B52" s="114" t="s">
        <v>104</v>
      </c>
      <c r="C52" s="54">
        <f t="shared" si="0"/>
        <v>66.666666666666671</v>
      </c>
      <c r="D52" s="115">
        <f t="shared" si="1"/>
        <v>10</v>
      </c>
      <c r="E52" s="116">
        <v>1</v>
      </c>
      <c r="F52" s="114">
        <v>1</v>
      </c>
      <c r="G52" s="114">
        <f t="shared" si="2"/>
        <v>2</v>
      </c>
      <c r="H52" s="117">
        <f t="shared" si="3"/>
        <v>100</v>
      </c>
      <c r="I52" s="116">
        <v>1</v>
      </c>
      <c r="J52" s="114">
        <v>1</v>
      </c>
      <c r="K52" s="114">
        <v>1</v>
      </c>
      <c r="L52" s="114">
        <f t="shared" si="4"/>
        <v>3</v>
      </c>
      <c r="M52" s="118">
        <f t="shared" si="5"/>
        <v>100</v>
      </c>
      <c r="N52" s="119">
        <v>1</v>
      </c>
      <c r="O52" s="120">
        <v>1</v>
      </c>
      <c r="P52" s="117">
        <f t="shared" si="6"/>
        <v>100</v>
      </c>
      <c r="Q52" s="121">
        <v>0</v>
      </c>
      <c r="R52" s="122">
        <v>0</v>
      </c>
      <c r="S52" s="122">
        <v>0</v>
      </c>
      <c r="T52" s="122">
        <v>0</v>
      </c>
      <c r="U52" s="123">
        <f t="shared" si="7"/>
        <v>0</v>
      </c>
      <c r="V52" s="121">
        <v>1</v>
      </c>
      <c r="W52" s="123">
        <f t="shared" si="8"/>
        <v>100</v>
      </c>
      <c r="X52" s="109">
        <v>0</v>
      </c>
      <c r="Y52" s="110">
        <f t="shared" si="9"/>
        <v>0</v>
      </c>
      <c r="Z52" s="111"/>
      <c r="AA52" s="112"/>
    </row>
    <row r="53" spans="1:27" ht="18" customHeight="1" x14ac:dyDescent="0.25">
      <c r="A53" s="113" t="s">
        <v>105</v>
      </c>
      <c r="B53" s="114" t="s">
        <v>106</v>
      </c>
      <c r="C53" s="54">
        <f t="shared" si="0"/>
        <v>30.555555555555554</v>
      </c>
      <c r="D53" s="115">
        <f t="shared" si="1"/>
        <v>29</v>
      </c>
      <c r="E53" s="116">
        <v>1</v>
      </c>
      <c r="F53" s="114">
        <v>0</v>
      </c>
      <c r="G53" s="114">
        <f t="shared" si="2"/>
        <v>1</v>
      </c>
      <c r="H53" s="117">
        <f t="shared" si="3"/>
        <v>50</v>
      </c>
      <c r="I53" s="116">
        <v>1</v>
      </c>
      <c r="J53" s="114">
        <v>0</v>
      </c>
      <c r="K53" s="114">
        <v>0</v>
      </c>
      <c r="L53" s="114">
        <f t="shared" si="4"/>
        <v>1</v>
      </c>
      <c r="M53" s="118">
        <f t="shared" si="5"/>
        <v>33.333333333333329</v>
      </c>
      <c r="N53" s="119">
        <v>0</v>
      </c>
      <c r="O53" s="120">
        <v>0</v>
      </c>
      <c r="P53" s="117">
        <f t="shared" si="6"/>
        <v>0</v>
      </c>
      <c r="Q53" s="121">
        <v>0</v>
      </c>
      <c r="R53" s="122">
        <v>0</v>
      </c>
      <c r="S53" s="122">
        <v>0</v>
      </c>
      <c r="T53" s="122">
        <v>0</v>
      </c>
      <c r="U53" s="123">
        <f t="shared" si="7"/>
        <v>0</v>
      </c>
      <c r="V53" s="121">
        <v>1</v>
      </c>
      <c r="W53" s="123">
        <f t="shared" si="8"/>
        <v>100</v>
      </c>
      <c r="X53" s="109">
        <v>0</v>
      </c>
      <c r="Y53" s="110">
        <f t="shared" si="9"/>
        <v>0</v>
      </c>
      <c r="Z53" s="111"/>
      <c r="AA53" s="112"/>
    </row>
    <row r="54" spans="1:27" ht="18" customHeight="1" x14ac:dyDescent="0.25">
      <c r="A54" s="113" t="s">
        <v>107</v>
      </c>
      <c r="B54" s="114" t="s">
        <v>108</v>
      </c>
      <c r="C54" s="54">
        <f t="shared" si="0"/>
        <v>22.222222222222218</v>
      </c>
      <c r="D54" s="115">
        <f t="shared" si="1"/>
        <v>35</v>
      </c>
      <c r="E54" s="116">
        <v>0</v>
      </c>
      <c r="F54" s="114">
        <v>0</v>
      </c>
      <c r="G54" s="114">
        <f t="shared" si="2"/>
        <v>0</v>
      </c>
      <c r="H54" s="117">
        <f t="shared" si="3"/>
        <v>0</v>
      </c>
      <c r="I54" s="116">
        <v>1</v>
      </c>
      <c r="J54" s="114">
        <v>0</v>
      </c>
      <c r="K54" s="114">
        <v>0</v>
      </c>
      <c r="L54" s="114">
        <f t="shared" si="4"/>
        <v>1</v>
      </c>
      <c r="M54" s="118">
        <f t="shared" si="5"/>
        <v>33.333333333333329</v>
      </c>
      <c r="N54" s="119">
        <v>0</v>
      </c>
      <c r="O54" s="120">
        <v>0</v>
      </c>
      <c r="P54" s="117">
        <f t="shared" si="6"/>
        <v>0</v>
      </c>
      <c r="Q54" s="121">
        <v>0</v>
      </c>
      <c r="R54" s="122">
        <v>0</v>
      </c>
      <c r="S54" s="122">
        <v>0</v>
      </c>
      <c r="T54" s="122">
        <v>0</v>
      </c>
      <c r="U54" s="123">
        <f t="shared" si="7"/>
        <v>0</v>
      </c>
      <c r="V54" s="121">
        <v>1</v>
      </c>
      <c r="W54" s="123">
        <f t="shared" si="8"/>
        <v>100</v>
      </c>
      <c r="X54" s="109">
        <v>0</v>
      </c>
      <c r="Y54" s="110">
        <f t="shared" si="9"/>
        <v>0</v>
      </c>
      <c r="Z54" s="111"/>
      <c r="AA54" s="112"/>
    </row>
    <row r="55" spans="1:27" ht="18" customHeight="1" x14ac:dyDescent="0.25">
      <c r="A55" s="124" t="s">
        <v>109</v>
      </c>
      <c r="B55" s="125" t="s">
        <v>110</v>
      </c>
      <c r="C55" s="66">
        <f t="shared" si="0"/>
        <v>22.222222222222218</v>
      </c>
      <c r="D55" s="126">
        <f t="shared" si="1"/>
        <v>35</v>
      </c>
      <c r="E55" s="127">
        <v>0</v>
      </c>
      <c r="F55" s="125">
        <v>0</v>
      </c>
      <c r="G55" s="125">
        <f t="shared" si="2"/>
        <v>0</v>
      </c>
      <c r="H55" s="128">
        <f t="shared" si="3"/>
        <v>0</v>
      </c>
      <c r="I55" s="127">
        <v>1</v>
      </c>
      <c r="J55" s="125">
        <v>0</v>
      </c>
      <c r="K55" s="125">
        <v>0</v>
      </c>
      <c r="L55" s="125">
        <f t="shared" si="4"/>
        <v>1</v>
      </c>
      <c r="M55" s="129">
        <f t="shared" si="5"/>
        <v>33.333333333333329</v>
      </c>
      <c r="N55" s="130">
        <v>0</v>
      </c>
      <c r="O55" s="131">
        <v>0</v>
      </c>
      <c r="P55" s="128">
        <f t="shared" si="6"/>
        <v>0</v>
      </c>
      <c r="Q55" s="132">
        <v>0</v>
      </c>
      <c r="R55" s="133">
        <v>0</v>
      </c>
      <c r="S55" s="133">
        <v>0</v>
      </c>
      <c r="T55" s="133">
        <v>0</v>
      </c>
      <c r="U55" s="134">
        <f t="shared" si="7"/>
        <v>0</v>
      </c>
      <c r="V55" s="132">
        <v>1</v>
      </c>
      <c r="W55" s="134">
        <f t="shared" si="8"/>
        <v>100</v>
      </c>
      <c r="X55" s="135">
        <v>0</v>
      </c>
      <c r="Y55" s="136">
        <f t="shared" si="9"/>
        <v>0</v>
      </c>
      <c r="Z55" s="111"/>
      <c r="AA55" s="112"/>
    </row>
    <row r="56" spans="1:27" ht="15.75" customHeight="1" x14ac:dyDescent="0.25">
      <c r="A56" s="137"/>
      <c r="B56" s="112"/>
      <c r="C56" s="53"/>
      <c r="D56" s="112"/>
      <c r="E56" s="138" t="s">
        <v>121</v>
      </c>
      <c r="F56" s="139" t="s">
        <v>150</v>
      </c>
      <c r="G56" s="112"/>
      <c r="H56" s="140"/>
      <c r="I56" s="141" t="s">
        <v>121</v>
      </c>
      <c r="J56" s="142" t="s">
        <v>121</v>
      </c>
      <c r="K56" s="143" t="s">
        <v>121</v>
      </c>
      <c r="L56" s="112"/>
      <c r="M56" s="112"/>
      <c r="N56" s="138" t="s">
        <v>121</v>
      </c>
      <c r="O56" s="144" t="s">
        <v>121</v>
      </c>
      <c r="P56" s="112"/>
      <c r="Q56" s="138" t="s">
        <v>121</v>
      </c>
      <c r="R56" s="139" t="s">
        <v>121</v>
      </c>
      <c r="S56" s="145" t="s">
        <v>121</v>
      </c>
      <c r="T56" s="146" t="s">
        <v>121</v>
      </c>
      <c r="U56" s="16"/>
      <c r="V56" s="141" t="s">
        <v>151</v>
      </c>
      <c r="W56" s="142" t="s">
        <v>152</v>
      </c>
      <c r="X56" s="147" t="s">
        <v>121</v>
      </c>
      <c r="Y56" s="148"/>
      <c r="Z56" s="112"/>
      <c r="AA56" s="112"/>
    </row>
    <row r="57" spans="1:27" ht="33.75" customHeight="1" x14ac:dyDescent="0.2">
      <c r="A57" s="78" t="s">
        <v>122</v>
      </c>
      <c r="B57" s="79" t="s">
        <v>112</v>
      </c>
      <c r="C57" s="80">
        <f>MAX(C4:C55)</f>
        <v>95.833333333333329</v>
      </c>
      <c r="D57" s="79" t="s">
        <v>112</v>
      </c>
      <c r="E57" s="149">
        <f t="shared" ref="E57:F57" si="10">MAX(E4:E55)</f>
        <v>1</v>
      </c>
      <c r="F57" s="150">
        <f t="shared" si="10"/>
        <v>1</v>
      </c>
      <c r="G57" s="151" t="s">
        <v>112</v>
      </c>
      <c r="H57" s="152">
        <f t="shared" ref="H57:K57" si="11">MAX(H4:H55)</f>
        <v>100</v>
      </c>
      <c r="I57" s="79">
        <f t="shared" si="11"/>
        <v>1</v>
      </c>
      <c r="J57" s="79">
        <f t="shared" si="11"/>
        <v>1</v>
      </c>
      <c r="K57" s="79">
        <f t="shared" si="11"/>
        <v>1</v>
      </c>
      <c r="L57" s="153" t="s">
        <v>112</v>
      </c>
      <c r="M57" s="154">
        <f t="shared" ref="M57:V57" si="12">MAX(M4:M55)</f>
        <v>100</v>
      </c>
      <c r="N57" s="154">
        <f t="shared" si="12"/>
        <v>1</v>
      </c>
      <c r="O57" s="154">
        <f t="shared" si="12"/>
        <v>1</v>
      </c>
      <c r="P57" s="152">
        <f t="shared" si="12"/>
        <v>100</v>
      </c>
      <c r="Q57" s="153">
        <f t="shared" si="12"/>
        <v>1</v>
      </c>
      <c r="R57" s="79">
        <f t="shared" si="12"/>
        <v>1</v>
      </c>
      <c r="S57" s="79">
        <f t="shared" si="12"/>
        <v>1</v>
      </c>
      <c r="T57" s="79">
        <f t="shared" si="12"/>
        <v>1</v>
      </c>
      <c r="U57" s="79">
        <f t="shared" si="12"/>
        <v>100</v>
      </c>
      <c r="V57" s="155">
        <f t="shared" si="12"/>
        <v>1</v>
      </c>
      <c r="W57" s="79">
        <f t="shared" ref="W57:X57" si="13">MAX(W4:W56)</f>
        <v>100</v>
      </c>
      <c r="X57" s="153">
        <f t="shared" si="13"/>
        <v>1</v>
      </c>
      <c r="Y57" s="156">
        <f>MAX(Y4:Y55)</f>
        <v>100</v>
      </c>
    </row>
    <row r="58" spans="1:27" ht="33.75" customHeight="1" x14ac:dyDescent="0.2">
      <c r="A58" s="85" t="s">
        <v>123</v>
      </c>
      <c r="B58" s="86" t="s">
        <v>112</v>
      </c>
      <c r="C58" s="87">
        <f>MIN(C4:C55)</f>
        <v>0</v>
      </c>
      <c r="D58" s="86" t="s">
        <v>112</v>
      </c>
      <c r="E58" s="88">
        <f t="shared" ref="E58:F58" si="14">MIN(E4:E55)</f>
        <v>0</v>
      </c>
      <c r="F58" s="157">
        <f t="shared" si="14"/>
        <v>0</v>
      </c>
      <c r="G58" s="158" t="s">
        <v>112</v>
      </c>
      <c r="H58" s="159">
        <f t="shared" ref="H58:K58" si="15">MIN(H4:H55)</f>
        <v>0</v>
      </c>
      <c r="I58" s="86">
        <f t="shared" si="15"/>
        <v>0</v>
      </c>
      <c r="J58" s="86">
        <f t="shared" si="15"/>
        <v>0</v>
      </c>
      <c r="K58" s="86">
        <f t="shared" si="15"/>
        <v>0</v>
      </c>
      <c r="L58" s="160" t="s">
        <v>112</v>
      </c>
      <c r="M58" s="161">
        <f t="shared" ref="M58:Y58" si="16">MIN(M4:M55)</f>
        <v>0</v>
      </c>
      <c r="N58" s="161">
        <f t="shared" si="16"/>
        <v>0</v>
      </c>
      <c r="O58" s="161">
        <f t="shared" si="16"/>
        <v>0</v>
      </c>
      <c r="P58" s="159">
        <f t="shared" si="16"/>
        <v>0</v>
      </c>
      <c r="Q58" s="160">
        <f t="shared" si="16"/>
        <v>0</v>
      </c>
      <c r="R58" s="86">
        <f t="shared" si="16"/>
        <v>0</v>
      </c>
      <c r="S58" s="86">
        <f t="shared" si="16"/>
        <v>0</v>
      </c>
      <c r="T58" s="86">
        <f t="shared" si="16"/>
        <v>0</v>
      </c>
      <c r="U58" s="86">
        <f t="shared" si="16"/>
        <v>0</v>
      </c>
      <c r="V58" s="162">
        <f t="shared" si="16"/>
        <v>0</v>
      </c>
      <c r="W58" s="86">
        <f t="shared" si="16"/>
        <v>0</v>
      </c>
      <c r="X58" s="160">
        <f t="shared" si="16"/>
        <v>0</v>
      </c>
      <c r="Y58" s="163">
        <f t="shared" si="16"/>
        <v>0</v>
      </c>
    </row>
  </sheetData>
  <mergeCells count="31">
    <mergeCell ref="I1:M1"/>
    <mergeCell ref="N1:P1"/>
    <mergeCell ref="A1:A3"/>
    <mergeCell ref="B1:B3"/>
    <mergeCell ref="C1:C3"/>
    <mergeCell ref="D1:D3"/>
    <mergeCell ref="E1:H1"/>
    <mergeCell ref="J2:J3"/>
    <mergeCell ref="K2:K3"/>
    <mergeCell ref="L2:L3"/>
    <mergeCell ref="M2:M3"/>
    <mergeCell ref="N2:N3"/>
    <mergeCell ref="E2:E3"/>
    <mergeCell ref="F2:F3"/>
    <mergeCell ref="G2:G3"/>
    <mergeCell ref="H2:H3"/>
    <mergeCell ref="I2:I3"/>
    <mergeCell ref="Q1:U1"/>
    <mergeCell ref="V1:W1"/>
    <mergeCell ref="X1:Y1"/>
    <mergeCell ref="X2:X3"/>
    <mergeCell ref="Y2:Y3"/>
    <mergeCell ref="V2:V3"/>
    <mergeCell ref="W2:W3"/>
    <mergeCell ref="O2:O3"/>
    <mergeCell ref="P2:P3"/>
    <mergeCell ref="Q2:Q3"/>
    <mergeCell ref="R2:R3"/>
    <mergeCell ref="S2:S3"/>
    <mergeCell ref="T2:T3"/>
    <mergeCell ref="U2:U3"/>
  </mergeCells>
  <hyperlinks>
    <hyperlink ref="E56" r:id="rId1" xr:uid="{00000000-0004-0000-0200-000000000000}"/>
    <hyperlink ref="F56" r:id="rId2" xr:uid="{00000000-0004-0000-0200-000001000000}"/>
    <hyperlink ref="I56" r:id="rId3" xr:uid="{00000000-0004-0000-0200-000002000000}"/>
    <hyperlink ref="J56" r:id="rId4" xr:uid="{00000000-0004-0000-0200-000003000000}"/>
    <hyperlink ref="K56" r:id="rId5" xr:uid="{00000000-0004-0000-0200-000004000000}"/>
    <hyperlink ref="N56" r:id="rId6" xr:uid="{00000000-0004-0000-0200-000005000000}"/>
    <hyperlink ref="O56" r:id="rId7" xr:uid="{00000000-0004-0000-0200-000006000000}"/>
    <hyperlink ref="Q56" r:id="rId8" xr:uid="{00000000-0004-0000-0200-000007000000}"/>
    <hyperlink ref="R56" r:id="rId9" xr:uid="{00000000-0004-0000-0200-000008000000}"/>
    <hyperlink ref="S56" r:id="rId10" xr:uid="{00000000-0004-0000-0200-000009000000}"/>
    <hyperlink ref="T56" r:id="rId11" xr:uid="{00000000-0004-0000-0200-00000A000000}"/>
    <hyperlink ref="V56" r:id="rId12" xr:uid="{00000000-0004-0000-0200-00000B000000}"/>
    <hyperlink ref="W56" r:id="rId13" xr:uid="{00000000-0004-0000-0200-00000C000000}"/>
    <hyperlink ref="X56" r:id="rId14" xr:uid="{00000000-0004-0000-0200-00000D000000}"/>
  </hyperlinks>
  <pageMargins left="0.7" right="0.7" top="0.75" bottom="0.75" header="0" footer="0"/>
  <pageSetup orientation="portrait"/>
  <legacyDrawing r:id="rId1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01"/>
  <sheetViews>
    <sheetView workbookViewId="0">
      <pane xSplit="1" topLeftCell="B1" activePane="topRight" state="frozen"/>
      <selection pane="topRight" activeCell="C2" sqref="C2"/>
    </sheetView>
  </sheetViews>
  <sheetFormatPr defaultColWidth="12.5703125" defaultRowHeight="15" customHeight="1" x14ac:dyDescent="0.2"/>
  <cols>
    <col min="1" max="1" width="21.85546875" customWidth="1"/>
    <col min="2" max="2" width="8.42578125" customWidth="1"/>
    <col min="3" max="3" width="12.28515625" customWidth="1"/>
    <col min="4" max="4" width="14.5703125" customWidth="1"/>
    <col min="5" max="5" width="15.5703125" customWidth="1"/>
    <col min="6" max="6" width="15.140625" customWidth="1"/>
    <col min="7" max="7" width="5.140625" customWidth="1"/>
    <col min="8" max="8" width="22" customWidth="1"/>
    <col min="9" max="12" width="13.42578125" hidden="1" customWidth="1"/>
  </cols>
  <sheetData>
    <row r="1" spans="1:12" ht="15.75" x14ac:dyDescent="0.2">
      <c r="A1" s="249" t="s">
        <v>0</v>
      </c>
      <c r="B1" s="250" t="s">
        <v>1</v>
      </c>
      <c r="C1" s="250" t="s">
        <v>6</v>
      </c>
      <c r="D1" s="251" t="s">
        <v>153</v>
      </c>
      <c r="E1" s="253" t="s">
        <v>154</v>
      </c>
      <c r="F1" s="242"/>
      <c r="G1" s="242"/>
      <c r="H1" s="243"/>
      <c r="I1" s="164"/>
      <c r="J1" s="165"/>
      <c r="K1" s="165"/>
      <c r="L1" s="165"/>
    </row>
    <row r="2" spans="1:12" ht="10.5" customHeight="1" x14ac:dyDescent="0.2">
      <c r="A2" s="235"/>
      <c r="B2" s="240"/>
      <c r="C2" s="240"/>
      <c r="D2" s="252"/>
      <c r="E2" s="254" t="s">
        <v>155</v>
      </c>
      <c r="F2" s="255" t="s">
        <v>156</v>
      </c>
      <c r="G2" s="244"/>
      <c r="H2" s="247" t="s">
        <v>157</v>
      </c>
      <c r="I2" s="165"/>
      <c r="J2" s="165"/>
      <c r="K2" s="165"/>
      <c r="L2" s="165"/>
    </row>
    <row r="3" spans="1:12" ht="12" customHeight="1" x14ac:dyDescent="0.2">
      <c r="A3" s="235"/>
      <c r="B3" s="240"/>
      <c r="C3" s="240"/>
      <c r="D3" s="252"/>
      <c r="E3" s="235"/>
      <c r="F3" s="256"/>
      <c r="G3" s="245"/>
      <c r="H3" s="248"/>
      <c r="I3" s="164"/>
      <c r="J3" s="165"/>
      <c r="K3" s="165"/>
      <c r="L3" s="165"/>
    </row>
    <row r="4" spans="1:12" ht="22.5" customHeight="1" x14ac:dyDescent="0.2">
      <c r="A4" s="230"/>
      <c r="B4" s="204"/>
      <c r="C4" s="204"/>
      <c r="D4" s="207"/>
      <c r="E4" s="235"/>
      <c r="F4" s="256"/>
      <c r="G4" s="246"/>
      <c r="H4" s="214"/>
      <c r="I4" s="164"/>
      <c r="J4" s="165"/>
      <c r="K4" s="165"/>
      <c r="L4" s="165"/>
    </row>
    <row r="5" spans="1:12" ht="18" customHeight="1" x14ac:dyDescent="0.3">
      <c r="A5" s="166" t="s">
        <v>7</v>
      </c>
      <c r="B5" s="167" t="s">
        <v>8</v>
      </c>
      <c r="C5" s="168">
        <f t="shared" ref="C5:C56" si="0">(H5)</f>
        <v>0</v>
      </c>
      <c r="D5" s="169">
        <f t="shared" ref="D5:D56" si="1">RANK(C5, $C$5:$C$56)</f>
        <v>47</v>
      </c>
      <c r="E5" s="170">
        <v>0</v>
      </c>
      <c r="F5" s="167">
        <v>0</v>
      </c>
      <c r="G5" s="171">
        <f>SUM(E5,F5)</f>
        <v>0</v>
      </c>
      <c r="H5" s="172">
        <f t="shared" ref="H5:H56" si="2">G5*100/2</f>
        <v>0</v>
      </c>
      <c r="I5" s="173"/>
      <c r="J5" s="174"/>
      <c r="K5" s="174"/>
      <c r="L5" s="174"/>
    </row>
    <row r="6" spans="1:12" ht="18" customHeight="1" x14ac:dyDescent="0.3">
      <c r="A6" s="175" t="s">
        <v>9</v>
      </c>
      <c r="B6" s="176" t="s">
        <v>10</v>
      </c>
      <c r="C6" s="10">
        <f t="shared" si="0"/>
        <v>100</v>
      </c>
      <c r="D6" s="177">
        <f t="shared" si="1"/>
        <v>1</v>
      </c>
      <c r="E6" s="178">
        <v>1</v>
      </c>
      <c r="F6" s="176">
        <v>1</v>
      </c>
      <c r="G6" s="179">
        <f t="shared" ref="G6:G56" si="3">SUM(E6, F6)</f>
        <v>2</v>
      </c>
      <c r="H6" s="14">
        <f t="shared" si="2"/>
        <v>100</v>
      </c>
      <c r="I6" s="173"/>
      <c r="J6" s="174"/>
      <c r="K6" s="174"/>
      <c r="L6" s="174"/>
    </row>
    <row r="7" spans="1:12" ht="18" customHeight="1" x14ac:dyDescent="0.3">
      <c r="A7" s="175" t="s">
        <v>11</v>
      </c>
      <c r="B7" s="176" t="s">
        <v>12</v>
      </c>
      <c r="C7" s="10">
        <f t="shared" si="0"/>
        <v>0</v>
      </c>
      <c r="D7" s="177">
        <f t="shared" si="1"/>
        <v>47</v>
      </c>
      <c r="E7" s="178">
        <v>0</v>
      </c>
      <c r="F7" s="176">
        <v>0</v>
      </c>
      <c r="G7" s="179">
        <f t="shared" si="3"/>
        <v>0</v>
      </c>
      <c r="H7" s="14">
        <f t="shared" si="2"/>
        <v>0</v>
      </c>
      <c r="I7" s="173"/>
      <c r="J7" s="174"/>
      <c r="K7" s="174"/>
      <c r="L7" s="174"/>
    </row>
    <row r="8" spans="1:12" ht="18" customHeight="1" x14ac:dyDescent="0.3">
      <c r="A8" s="175" t="s">
        <v>13</v>
      </c>
      <c r="B8" s="176" t="s">
        <v>14</v>
      </c>
      <c r="C8" s="10">
        <f t="shared" si="0"/>
        <v>50</v>
      </c>
      <c r="D8" s="177">
        <f t="shared" si="1"/>
        <v>39</v>
      </c>
      <c r="E8" s="178">
        <v>1</v>
      </c>
      <c r="F8" s="176">
        <v>0</v>
      </c>
      <c r="G8" s="179">
        <f t="shared" si="3"/>
        <v>1</v>
      </c>
      <c r="H8" s="14">
        <f t="shared" si="2"/>
        <v>50</v>
      </c>
      <c r="I8" s="173"/>
      <c r="J8" s="174"/>
      <c r="K8" s="174"/>
      <c r="L8" s="174"/>
    </row>
    <row r="9" spans="1:12" ht="18" customHeight="1" x14ac:dyDescent="0.3">
      <c r="A9" s="175" t="s">
        <v>15</v>
      </c>
      <c r="B9" s="176" t="s">
        <v>16</v>
      </c>
      <c r="C9" s="10">
        <f t="shared" si="0"/>
        <v>100</v>
      </c>
      <c r="D9" s="177">
        <f t="shared" si="1"/>
        <v>1</v>
      </c>
      <c r="E9" s="178">
        <v>1</v>
      </c>
      <c r="F9" s="176">
        <v>1</v>
      </c>
      <c r="G9" s="179">
        <f t="shared" si="3"/>
        <v>2</v>
      </c>
      <c r="H9" s="14">
        <f t="shared" si="2"/>
        <v>100</v>
      </c>
      <c r="I9" s="173"/>
      <c r="J9" s="174"/>
      <c r="K9" s="174"/>
      <c r="L9" s="174"/>
    </row>
    <row r="10" spans="1:12" ht="18" customHeight="1" x14ac:dyDescent="0.3">
      <c r="A10" s="175" t="s">
        <v>17</v>
      </c>
      <c r="B10" s="176" t="s">
        <v>18</v>
      </c>
      <c r="C10" s="10">
        <f t="shared" si="0"/>
        <v>100</v>
      </c>
      <c r="D10" s="177">
        <f t="shared" si="1"/>
        <v>1</v>
      </c>
      <c r="E10" s="178">
        <v>1</v>
      </c>
      <c r="F10" s="176">
        <v>1</v>
      </c>
      <c r="G10" s="179">
        <f t="shared" si="3"/>
        <v>2</v>
      </c>
      <c r="H10" s="14">
        <f t="shared" si="2"/>
        <v>100</v>
      </c>
      <c r="I10" s="173"/>
      <c r="J10" s="174"/>
      <c r="K10" s="174"/>
      <c r="L10" s="174"/>
    </row>
    <row r="11" spans="1:12" ht="18" customHeight="1" x14ac:dyDescent="0.3">
      <c r="A11" s="175" t="s">
        <v>19</v>
      </c>
      <c r="B11" s="176" t="s">
        <v>20</v>
      </c>
      <c r="C11" s="10">
        <f t="shared" si="0"/>
        <v>100</v>
      </c>
      <c r="D11" s="177">
        <f t="shared" si="1"/>
        <v>1</v>
      </c>
      <c r="E11" s="178">
        <v>1</v>
      </c>
      <c r="F11" s="176">
        <v>1</v>
      </c>
      <c r="G11" s="179">
        <f t="shared" si="3"/>
        <v>2</v>
      </c>
      <c r="H11" s="14">
        <f t="shared" si="2"/>
        <v>100</v>
      </c>
      <c r="I11" s="173"/>
      <c r="J11" s="174"/>
      <c r="K11" s="174"/>
      <c r="L11" s="174"/>
    </row>
    <row r="12" spans="1:12" ht="18" customHeight="1" x14ac:dyDescent="0.3">
      <c r="A12" s="175" t="s">
        <v>21</v>
      </c>
      <c r="B12" s="176" t="s">
        <v>22</v>
      </c>
      <c r="C12" s="10">
        <f t="shared" si="0"/>
        <v>100</v>
      </c>
      <c r="D12" s="177">
        <f t="shared" si="1"/>
        <v>1</v>
      </c>
      <c r="E12" s="178">
        <v>1</v>
      </c>
      <c r="F12" s="176">
        <v>1</v>
      </c>
      <c r="G12" s="179">
        <f t="shared" si="3"/>
        <v>2</v>
      </c>
      <c r="H12" s="14">
        <f t="shared" si="2"/>
        <v>100</v>
      </c>
      <c r="I12" s="173"/>
      <c r="J12" s="174"/>
      <c r="K12" s="174"/>
      <c r="L12" s="174"/>
    </row>
    <row r="13" spans="1:12" ht="18" customHeight="1" x14ac:dyDescent="0.3">
      <c r="A13" s="175" t="s">
        <v>23</v>
      </c>
      <c r="B13" s="176" t="s">
        <v>24</v>
      </c>
      <c r="C13" s="10">
        <f t="shared" si="0"/>
        <v>100</v>
      </c>
      <c r="D13" s="177">
        <f t="shared" si="1"/>
        <v>1</v>
      </c>
      <c r="E13" s="178">
        <v>1</v>
      </c>
      <c r="F13" s="176">
        <v>1</v>
      </c>
      <c r="G13" s="179">
        <f t="shared" si="3"/>
        <v>2</v>
      </c>
      <c r="H13" s="14">
        <f t="shared" si="2"/>
        <v>100</v>
      </c>
      <c r="I13" s="173"/>
      <c r="J13" s="174"/>
      <c r="K13" s="174"/>
      <c r="L13" s="174"/>
    </row>
    <row r="14" spans="1:12" ht="18" customHeight="1" x14ac:dyDescent="0.3">
      <c r="A14" s="175" t="s">
        <v>25</v>
      </c>
      <c r="B14" s="176" t="s">
        <v>26</v>
      </c>
      <c r="C14" s="10">
        <f t="shared" si="0"/>
        <v>100</v>
      </c>
      <c r="D14" s="177">
        <f t="shared" si="1"/>
        <v>1</v>
      </c>
      <c r="E14" s="178">
        <v>1</v>
      </c>
      <c r="F14" s="176">
        <v>1</v>
      </c>
      <c r="G14" s="179">
        <f t="shared" si="3"/>
        <v>2</v>
      </c>
      <c r="H14" s="14">
        <f t="shared" si="2"/>
        <v>100</v>
      </c>
      <c r="I14" s="173"/>
      <c r="J14" s="174"/>
      <c r="K14" s="174"/>
      <c r="L14" s="174"/>
    </row>
    <row r="15" spans="1:12" ht="18" customHeight="1" x14ac:dyDescent="0.3">
      <c r="A15" s="175" t="s">
        <v>27</v>
      </c>
      <c r="B15" s="176" t="s">
        <v>28</v>
      </c>
      <c r="C15" s="10">
        <f t="shared" si="0"/>
        <v>0</v>
      </c>
      <c r="D15" s="177">
        <f t="shared" si="1"/>
        <v>47</v>
      </c>
      <c r="E15" s="178">
        <v>0</v>
      </c>
      <c r="F15" s="176">
        <v>0</v>
      </c>
      <c r="G15" s="179">
        <f t="shared" si="3"/>
        <v>0</v>
      </c>
      <c r="H15" s="14">
        <f t="shared" si="2"/>
        <v>0</v>
      </c>
      <c r="I15" s="173"/>
      <c r="J15" s="174"/>
      <c r="K15" s="174"/>
      <c r="L15" s="174"/>
    </row>
    <row r="16" spans="1:12" ht="18" customHeight="1" x14ac:dyDescent="0.3">
      <c r="A16" s="175" t="s">
        <v>29</v>
      </c>
      <c r="B16" s="176" t="s">
        <v>30</v>
      </c>
      <c r="C16" s="10">
        <f t="shared" si="0"/>
        <v>100</v>
      </c>
      <c r="D16" s="177">
        <f t="shared" si="1"/>
        <v>1</v>
      </c>
      <c r="E16" s="178">
        <v>1</v>
      </c>
      <c r="F16" s="176">
        <v>1</v>
      </c>
      <c r="G16" s="179">
        <f t="shared" si="3"/>
        <v>2</v>
      </c>
      <c r="H16" s="14">
        <f t="shared" si="2"/>
        <v>100</v>
      </c>
      <c r="I16" s="173"/>
      <c r="J16" s="174"/>
      <c r="K16" s="174"/>
      <c r="L16" s="174"/>
    </row>
    <row r="17" spans="1:12" ht="18" customHeight="1" x14ac:dyDescent="0.3">
      <c r="A17" s="175" t="s">
        <v>31</v>
      </c>
      <c r="B17" s="176" t="s">
        <v>32</v>
      </c>
      <c r="C17" s="10">
        <f t="shared" si="0"/>
        <v>100</v>
      </c>
      <c r="D17" s="177">
        <f t="shared" si="1"/>
        <v>1</v>
      </c>
      <c r="E17" s="178">
        <v>1</v>
      </c>
      <c r="F17" s="176">
        <v>1</v>
      </c>
      <c r="G17" s="179">
        <f t="shared" si="3"/>
        <v>2</v>
      </c>
      <c r="H17" s="14">
        <f t="shared" si="2"/>
        <v>100</v>
      </c>
      <c r="I17" s="173"/>
      <c r="J17" s="174"/>
      <c r="K17" s="174"/>
      <c r="L17" s="174"/>
    </row>
    <row r="18" spans="1:12" ht="18" customHeight="1" x14ac:dyDescent="0.3">
      <c r="A18" s="175" t="s">
        <v>33</v>
      </c>
      <c r="B18" s="176" t="s">
        <v>34</v>
      </c>
      <c r="C18" s="10">
        <f t="shared" si="0"/>
        <v>100</v>
      </c>
      <c r="D18" s="177">
        <f t="shared" si="1"/>
        <v>1</v>
      </c>
      <c r="E18" s="178">
        <v>1</v>
      </c>
      <c r="F18" s="176">
        <v>1</v>
      </c>
      <c r="G18" s="179">
        <f t="shared" si="3"/>
        <v>2</v>
      </c>
      <c r="H18" s="14">
        <f t="shared" si="2"/>
        <v>100</v>
      </c>
      <c r="I18" s="173"/>
      <c r="J18" s="174"/>
      <c r="K18" s="174"/>
      <c r="L18" s="174"/>
    </row>
    <row r="19" spans="1:12" ht="18" customHeight="1" x14ac:dyDescent="0.3">
      <c r="A19" s="175" t="s">
        <v>35</v>
      </c>
      <c r="B19" s="176" t="s">
        <v>36</v>
      </c>
      <c r="C19" s="10">
        <f t="shared" si="0"/>
        <v>100</v>
      </c>
      <c r="D19" s="177">
        <f t="shared" si="1"/>
        <v>1</v>
      </c>
      <c r="E19" s="178">
        <v>1</v>
      </c>
      <c r="F19" s="176">
        <v>1</v>
      </c>
      <c r="G19" s="179">
        <f t="shared" si="3"/>
        <v>2</v>
      </c>
      <c r="H19" s="14">
        <f t="shared" si="2"/>
        <v>100</v>
      </c>
      <c r="I19" s="173"/>
      <c r="J19" s="174"/>
      <c r="K19" s="174"/>
      <c r="L19" s="174"/>
    </row>
    <row r="20" spans="1:12" ht="18" customHeight="1" x14ac:dyDescent="0.3">
      <c r="A20" s="175" t="s">
        <v>37</v>
      </c>
      <c r="B20" s="176" t="s">
        <v>38</v>
      </c>
      <c r="C20" s="10">
        <f t="shared" si="0"/>
        <v>100</v>
      </c>
      <c r="D20" s="177">
        <f t="shared" si="1"/>
        <v>1</v>
      </c>
      <c r="E20" s="178">
        <v>1</v>
      </c>
      <c r="F20" s="176">
        <v>1</v>
      </c>
      <c r="G20" s="179">
        <f t="shared" si="3"/>
        <v>2</v>
      </c>
      <c r="H20" s="14">
        <f t="shared" si="2"/>
        <v>100</v>
      </c>
      <c r="I20" s="173"/>
      <c r="J20" s="174"/>
      <c r="K20" s="174"/>
      <c r="L20" s="174"/>
    </row>
    <row r="21" spans="1:12" ht="18" customHeight="1" x14ac:dyDescent="0.3">
      <c r="A21" s="175" t="s">
        <v>39</v>
      </c>
      <c r="B21" s="176" t="s">
        <v>40</v>
      </c>
      <c r="C21" s="10">
        <f t="shared" si="0"/>
        <v>100</v>
      </c>
      <c r="D21" s="177">
        <f t="shared" si="1"/>
        <v>1</v>
      </c>
      <c r="E21" s="178">
        <v>1</v>
      </c>
      <c r="F21" s="176">
        <v>1</v>
      </c>
      <c r="G21" s="179">
        <f t="shared" si="3"/>
        <v>2</v>
      </c>
      <c r="H21" s="14">
        <f t="shared" si="2"/>
        <v>100</v>
      </c>
      <c r="I21" s="173"/>
      <c r="J21" s="174"/>
      <c r="K21" s="174"/>
      <c r="L21" s="174"/>
    </row>
    <row r="22" spans="1:12" ht="18" customHeight="1" x14ac:dyDescent="0.3">
      <c r="A22" s="175" t="s">
        <v>41</v>
      </c>
      <c r="B22" s="176" t="s">
        <v>42</v>
      </c>
      <c r="C22" s="10">
        <f t="shared" si="0"/>
        <v>50</v>
      </c>
      <c r="D22" s="177">
        <f t="shared" si="1"/>
        <v>39</v>
      </c>
      <c r="E22" s="178">
        <v>1</v>
      </c>
      <c r="F22" s="176">
        <v>0</v>
      </c>
      <c r="G22" s="179">
        <f t="shared" si="3"/>
        <v>1</v>
      </c>
      <c r="H22" s="14">
        <f t="shared" si="2"/>
        <v>50</v>
      </c>
      <c r="I22" s="173"/>
      <c r="J22" s="174"/>
      <c r="K22" s="174"/>
      <c r="L22" s="174"/>
    </row>
    <row r="23" spans="1:12" ht="18" customHeight="1" x14ac:dyDescent="0.3">
      <c r="A23" s="175" t="s">
        <v>43</v>
      </c>
      <c r="B23" s="176" t="s">
        <v>44</v>
      </c>
      <c r="C23" s="10">
        <f t="shared" si="0"/>
        <v>50</v>
      </c>
      <c r="D23" s="177">
        <f t="shared" si="1"/>
        <v>39</v>
      </c>
      <c r="E23" s="178">
        <v>1</v>
      </c>
      <c r="F23" s="176">
        <v>0</v>
      </c>
      <c r="G23" s="179">
        <f t="shared" si="3"/>
        <v>1</v>
      </c>
      <c r="H23" s="14">
        <f t="shared" si="2"/>
        <v>50</v>
      </c>
      <c r="I23" s="173"/>
      <c r="J23" s="174"/>
      <c r="K23" s="174"/>
      <c r="L23" s="174"/>
    </row>
    <row r="24" spans="1:12" ht="18" customHeight="1" x14ac:dyDescent="0.3">
      <c r="A24" s="175" t="s">
        <v>45</v>
      </c>
      <c r="B24" s="176" t="s">
        <v>46</v>
      </c>
      <c r="C24" s="10">
        <f t="shared" si="0"/>
        <v>100</v>
      </c>
      <c r="D24" s="177">
        <f t="shared" si="1"/>
        <v>1</v>
      </c>
      <c r="E24" s="178">
        <v>1</v>
      </c>
      <c r="F24" s="176">
        <v>1</v>
      </c>
      <c r="G24" s="179">
        <f t="shared" si="3"/>
        <v>2</v>
      </c>
      <c r="H24" s="14">
        <f t="shared" si="2"/>
        <v>100</v>
      </c>
      <c r="I24" s="173"/>
      <c r="J24" s="174"/>
      <c r="K24" s="174"/>
      <c r="L24" s="174"/>
    </row>
    <row r="25" spans="1:12" ht="18" customHeight="1" x14ac:dyDescent="0.3">
      <c r="A25" s="175" t="s">
        <v>47</v>
      </c>
      <c r="B25" s="176" t="s">
        <v>48</v>
      </c>
      <c r="C25" s="10">
        <f t="shared" si="0"/>
        <v>100</v>
      </c>
      <c r="D25" s="177">
        <f t="shared" si="1"/>
        <v>1</v>
      </c>
      <c r="E25" s="178">
        <v>1</v>
      </c>
      <c r="F25" s="176">
        <v>1</v>
      </c>
      <c r="G25" s="179">
        <f t="shared" si="3"/>
        <v>2</v>
      </c>
      <c r="H25" s="14">
        <f t="shared" si="2"/>
        <v>100</v>
      </c>
      <c r="I25" s="173"/>
      <c r="J25" s="174"/>
      <c r="K25" s="174"/>
      <c r="L25" s="174"/>
    </row>
    <row r="26" spans="1:12" ht="18" customHeight="1" x14ac:dyDescent="0.3">
      <c r="A26" s="175" t="s">
        <v>49</v>
      </c>
      <c r="B26" s="176" t="s">
        <v>50</v>
      </c>
      <c r="C26" s="10">
        <f t="shared" si="0"/>
        <v>100</v>
      </c>
      <c r="D26" s="177">
        <f t="shared" si="1"/>
        <v>1</v>
      </c>
      <c r="E26" s="178">
        <v>1</v>
      </c>
      <c r="F26" s="176">
        <v>1</v>
      </c>
      <c r="G26" s="179">
        <f t="shared" si="3"/>
        <v>2</v>
      </c>
      <c r="H26" s="14">
        <f t="shared" si="2"/>
        <v>100</v>
      </c>
      <c r="I26" s="173"/>
      <c r="J26" s="174"/>
      <c r="K26" s="174"/>
      <c r="L26" s="174"/>
    </row>
    <row r="27" spans="1:12" ht="18" customHeight="1" x14ac:dyDescent="0.3">
      <c r="A27" s="175" t="s">
        <v>51</v>
      </c>
      <c r="B27" s="176" t="s">
        <v>52</v>
      </c>
      <c r="C27" s="10">
        <f t="shared" si="0"/>
        <v>100</v>
      </c>
      <c r="D27" s="177">
        <f t="shared" si="1"/>
        <v>1</v>
      </c>
      <c r="E27" s="178">
        <v>1</v>
      </c>
      <c r="F27" s="176">
        <v>1</v>
      </c>
      <c r="G27" s="179">
        <f t="shared" si="3"/>
        <v>2</v>
      </c>
      <c r="H27" s="14">
        <f t="shared" si="2"/>
        <v>100</v>
      </c>
      <c r="I27" s="173"/>
      <c r="J27" s="174"/>
      <c r="K27" s="174"/>
      <c r="L27" s="174"/>
    </row>
    <row r="28" spans="1:12" ht="18" customHeight="1" x14ac:dyDescent="0.3">
      <c r="A28" s="175" t="s">
        <v>53</v>
      </c>
      <c r="B28" s="176" t="s">
        <v>54</v>
      </c>
      <c r="C28" s="10">
        <f t="shared" si="0"/>
        <v>100</v>
      </c>
      <c r="D28" s="177">
        <f t="shared" si="1"/>
        <v>1</v>
      </c>
      <c r="E28" s="178">
        <v>1</v>
      </c>
      <c r="F28" s="176">
        <v>1</v>
      </c>
      <c r="G28" s="179">
        <f t="shared" si="3"/>
        <v>2</v>
      </c>
      <c r="H28" s="14">
        <f t="shared" si="2"/>
        <v>100</v>
      </c>
      <c r="I28" s="173"/>
      <c r="J28" s="174"/>
      <c r="K28" s="174"/>
      <c r="L28" s="174"/>
    </row>
    <row r="29" spans="1:12" ht="18" customHeight="1" x14ac:dyDescent="0.3">
      <c r="A29" s="175" t="s">
        <v>55</v>
      </c>
      <c r="B29" s="176" t="s">
        <v>56</v>
      </c>
      <c r="C29" s="10">
        <f t="shared" si="0"/>
        <v>50</v>
      </c>
      <c r="D29" s="177">
        <f t="shared" si="1"/>
        <v>39</v>
      </c>
      <c r="E29" s="178">
        <v>1</v>
      </c>
      <c r="F29" s="176">
        <v>0</v>
      </c>
      <c r="G29" s="179">
        <f t="shared" si="3"/>
        <v>1</v>
      </c>
      <c r="H29" s="14">
        <f t="shared" si="2"/>
        <v>50</v>
      </c>
      <c r="I29" s="173"/>
      <c r="J29" s="174"/>
      <c r="K29" s="174"/>
      <c r="L29" s="174"/>
    </row>
    <row r="30" spans="1:12" ht="18" customHeight="1" x14ac:dyDescent="0.3">
      <c r="A30" s="175" t="s">
        <v>57</v>
      </c>
      <c r="B30" s="176" t="s">
        <v>58</v>
      </c>
      <c r="C30" s="10">
        <f t="shared" si="0"/>
        <v>100</v>
      </c>
      <c r="D30" s="177">
        <f t="shared" si="1"/>
        <v>1</v>
      </c>
      <c r="E30" s="178">
        <v>1</v>
      </c>
      <c r="F30" s="176">
        <v>1</v>
      </c>
      <c r="G30" s="179">
        <f t="shared" si="3"/>
        <v>2</v>
      </c>
      <c r="H30" s="14">
        <f t="shared" si="2"/>
        <v>100</v>
      </c>
      <c r="I30" s="173"/>
      <c r="J30" s="174"/>
      <c r="K30" s="174"/>
      <c r="L30" s="174"/>
    </row>
    <row r="31" spans="1:12" ht="18" customHeight="1" x14ac:dyDescent="0.3">
      <c r="A31" s="175" t="s">
        <v>59</v>
      </c>
      <c r="B31" s="176" t="s">
        <v>60</v>
      </c>
      <c r="C31" s="10">
        <f t="shared" si="0"/>
        <v>100</v>
      </c>
      <c r="D31" s="177">
        <f t="shared" si="1"/>
        <v>1</v>
      </c>
      <c r="E31" s="178">
        <v>1</v>
      </c>
      <c r="F31" s="176">
        <v>1</v>
      </c>
      <c r="G31" s="179">
        <f t="shared" si="3"/>
        <v>2</v>
      </c>
      <c r="H31" s="14">
        <f t="shared" si="2"/>
        <v>100</v>
      </c>
      <c r="I31" s="173"/>
      <c r="J31" s="174"/>
      <c r="K31" s="174"/>
      <c r="L31" s="174"/>
    </row>
    <row r="32" spans="1:12" ht="18" customHeight="1" x14ac:dyDescent="0.3">
      <c r="A32" s="175" t="s">
        <v>61</v>
      </c>
      <c r="B32" s="176" t="s">
        <v>62</v>
      </c>
      <c r="C32" s="10">
        <f t="shared" si="0"/>
        <v>100</v>
      </c>
      <c r="D32" s="177">
        <f t="shared" si="1"/>
        <v>1</v>
      </c>
      <c r="E32" s="178">
        <v>1</v>
      </c>
      <c r="F32" s="176">
        <v>1</v>
      </c>
      <c r="G32" s="179">
        <f t="shared" si="3"/>
        <v>2</v>
      </c>
      <c r="H32" s="14">
        <f t="shared" si="2"/>
        <v>100</v>
      </c>
      <c r="I32" s="173"/>
      <c r="J32" s="174"/>
      <c r="K32" s="174"/>
      <c r="L32" s="174"/>
    </row>
    <row r="33" spans="1:12" ht="18" customHeight="1" x14ac:dyDescent="0.3">
      <c r="A33" s="175" t="s">
        <v>63</v>
      </c>
      <c r="B33" s="176" t="s">
        <v>64</v>
      </c>
      <c r="C33" s="10">
        <f t="shared" si="0"/>
        <v>100</v>
      </c>
      <c r="D33" s="177">
        <f t="shared" si="1"/>
        <v>1</v>
      </c>
      <c r="E33" s="178">
        <v>1</v>
      </c>
      <c r="F33" s="176">
        <v>1</v>
      </c>
      <c r="G33" s="179">
        <f t="shared" si="3"/>
        <v>2</v>
      </c>
      <c r="H33" s="14">
        <f t="shared" si="2"/>
        <v>100</v>
      </c>
      <c r="I33" s="173"/>
      <c r="J33" s="174"/>
      <c r="K33" s="174"/>
      <c r="L33" s="174"/>
    </row>
    <row r="34" spans="1:12" ht="18" customHeight="1" x14ac:dyDescent="0.3">
      <c r="A34" s="175" t="s">
        <v>65</v>
      </c>
      <c r="B34" s="176" t="s">
        <v>66</v>
      </c>
      <c r="C34" s="10">
        <f t="shared" si="0"/>
        <v>100</v>
      </c>
      <c r="D34" s="177">
        <f t="shared" si="1"/>
        <v>1</v>
      </c>
      <c r="E34" s="178">
        <v>1</v>
      </c>
      <c r="F34" s="176">
        <v>1</v>
      </c>
      <c r="G34" s="179">
        <f t="shared" si="3"/>
        <v>2</v>
      </c>
      <c r="H34" s="14">
        <f t="shared" si="2"/>
        <v>100</v>
      </c>
      <c r="I34" s="173"/>
      <c r="J34" s="174"/>
      <c r="K34" s="174"/>
      <c r="L34" s="174"/>
    </row>
    <row r="35" spans="1:12" ht="18" customHeight="1" x14ac:dyDescent="0.3">
      <c r="A35" s="175" t="s">
        <v>67</v>
      </c>
      <c r="B35" s="176" t="s">
        <v>68</v>
      </c>
      <c r="C35" s="10">
        <f t="shared" si="0"/>
        <v>100</v>
      </c>
      <c r="D35" s="177">
        <f t="shared" si="1"/>
        <v>1</v>
      </c>
      <c r="E35" s="178">
        <v>1</v>
      </c>
      <c r="F35" s="176">
        <v>1</v>
      </c>
      <c r="G35" s="179">
        <f t="shared" si="3"/>
        <v>2</v>
      </c>
      <c r="H35" s="14">
        <f t="shared" si="2"/>
        <v>100</v>
      </c>
      <c r="I35" s="173"/>
      <c r="J35" s="174"/>
      <c r="K35" s="174"/>
      <c r="L35" s="174"/>
    </row>
    <row r="36" spans="1:12" ht="18" customHeight="1" x14ac:dyDescent="0.3">
      <c r="A36" s="175" t="s">
        <v>69</v>
      </c>
      <c r="B36" s="176" t="s">
        <v>70</v>
      </c>
      <c r="C36" s="10">
        <f t="shared" si="0"/>
        <v>100</v>
      </c>
      <c r="D36" s="177">
        <f t="shared" si="1"/>
        <v>1</v>
      </c>
      <c r="E36" s="178">
        <v>1</v>
      </c>
      <c r="F36" s="176">
        <v>1</v>
      </c>
      <c r="G36" s="179">
        <f t="shared" si="3"/>
        <v>2</v>
      </c>
      <c r="H36" s="14">
        <f t="shared" si="2"/>
        <v>100</v>
      </c>
      <c r="I36" s="173"/>
      <c r="J36" s="174"/>
      <c r="K36" s="174"/>
      <c r="L36" s="174"/>
    </row>
    <row r="37" spans="1:12" ht="18" customHeight="1" x14ac:dyDescent="0.3">
      <c r="A37" s="175" t="s">
        <v>71</v>
      </c>
      <c r="B37" s="176" t="s">
        <v>72</v>
      </c>
      <c r="C37" s="10">
        <f t="shared" si="0"/>
        <v>100</v>
      </c>
      <c r="D37" s="177">
        <f t="shared" si="1"/>
        <v>1</v>
      </c>
      <c r="E37" s="178">
        <v>1</v>
      </c>
      <c r="F37" s="176">
        <v>1</v>
      </c>
      <c r="G37" s="179">
        <f t="shared" si="3"/>
        <v>2</v>
      </c>
      <c r="H37" s="14">
        <f t="shared" si="2"/>
        <v>100</v>
      </c>
      <c r="I37" s="173"/>
      <c r="J37" s="174"/>
      <c r="K37" s="174"/>
      <c r="L37" s="174"/>
    </row>
    <row r="38" spans="1:12" ht="18" customHeight="1" x14ac:dyDescent="0.3">
      <c r="A38" s="175" t="s">
        <v>73</v>
      </c>
      <c r="B38" s="176" t="s">
        <v>74</v>
      </c>
      <c r="C38" s="10">
        <f t="shared" si="0"/>
        <v>0</v>
      </c>
      <c r="D38" s="177">
        <f t="shared" si="1"/>
        <v>47</v>
      </c>
      <c r="E38" s="178">
        <v>0</v>
      </c>
      <c r="F38" s="176">
        <v>0</v>
      </c>
      <c r="G38" s="179">
        <f t="shared" si="3"/>
        <v>0</v>
      </c>
      <c r="H38" s="14">
        <f t="shared" si="2"/>
        <v>0</v>
      </c>
      <c r="I38" s="173"/>
      <c r="J38" s="174"/>
      <c r="K38" s="174"/>
      <c r="L38" s="174"/>
    </row>
    <row r="39" spans="1:12" ht="18" customHeight="1" x14ac:dyDescent="0.3">
      <c r="A39" s="175" t="s">
        <v>75</v>
      </c>
      <c r="B39" s="176" t="s">
        <v>76</v>
      </c>
      <c r="C39" s="10">
        <f t="shared" si="0"/>
        <v>50</v>
      </c>
      <c r="D39" s="177">
        <f t="shared" si="1"/>
        <v>39</v>
      </c>
      <c r="E39" s="178">
        <v>1</v>
      </c>
      <c r="F39" s="176">
        <v>0</v>
      </c>
      <c r="G39" s="179">
        <f t="shared" si="3"/>
        <v>1</v>
      </c>
      <c r="H39" s="14">
        <f t="shared" si="2"/>
        <v>50</v>
      </c>
      <c r="I39" s="173"/>
      <c r="J39" s="174"/>
      <c r="K39" s="174"/>
      <c r="L39" s="174"/>
    </row>
    <row r="40" spans="1:12" ht="18" customHeight="1" x14ac:dyDescent="0.3">
      <c r="A40" s="175" t="s">
        <v>77</v>
      </c>
      <c r="B40" s="176" t="s">
        <v>78</v>
      </c>
      <c r="C40" s="10">
        <f t="shared" si="0"/>
        <v>100</v>
      </c>
      <c r="D40" s="177">
        <f t="shared" si="1"/>
        <v>1</v>
      </c>
      <c r="E40" s="178">
        <v>1</v>
      </c>
      <c r="F40" s="176">
        <v>1</v>
      </c>
      <c r="G40" s="179">
        <f t="shared" si="3"/>
        <v>2</v>
      </c>
      <c r="H40" s="14">
        <f t="shared" si="2"/>
        <v>100</v>
      </c>
      <c r="I40" s="173"/>
      <c r="J40" s="174"/>
      <c r="K40" s="174"/>
      <c r="L40" s="174"/>
    </row>
    <row r="41" spans="1:12" ht="18" customHeight="1" x14ac:dyDescent="0.3">
      <c r="A41" s="175" t="s">
        <v>79</v>
      </c>
      <c r="B41" s="176" t="s">
        <v>80</v>
      </c>
      <c r="C41" s="10">
        <f t="shared" si="0"/>
        <v>100</v>
      </c>
      <c r="D41" s="177">
        <f t="shared" si="1"/>
        <v>1</v>
      </c>
      <c r="E41" s="178">
        <v>1</v>
      </c>
      <c r="F41" s="176">
        <v>1</v>
      </c>
      <c r="G41" s="179">
        <f t="shared" si="3"/>
        <v>2</v>
      </c>
      <c r="H41" s="14">
        <f t="shared" si="2"/>
        <v>100</v>
      </c>
      <c r="I41" s="173"/>
      <c r="J41" s="174"/>
      <c r="K41" s="174"/>
      <c r="L41" s="174"/>
    </row>
    <row r="42" spans="1:12" ht="18" customHeight="1" x14ac:dyDescent="0.3">
      <c r="A42" s="175" t="s">
        <v>81</v>
      </c>
      <c r="B42" s="176" t="s">
        <v>82</v>
      </c>
      <c r="C42" s="10">
        <f t="shared" si="0"/>
        <v>100</v>
      </c>
      <c r="D42" s="177">
        <f t="shared" si="1"/>
        <v>1</v>
      </c>
      <c r="E42" s="178">
        <v>1</v>
      </c>
      <c r="F42" s="176">
        <v>1</v>
      </c>
      <c r="G42" s="179">
        <f t="shared" si="3"/>
        <v>2</v>
      </c>
      <c r="H42" s="14">
        <f t="shared" si="2"/>
        <v>100</v>
      </c>
      <c r="I42" s="173"/>
      <c r="J42" s="174"/>
      <c r="K42" s="174"/>
      <c r="L42" s="174"/>
    </row>
    <row r="43" spans="1:12" ht="18" customHeight="1" x14ac:dyDescent="0.3">
      <c r="A43" s="175" t="s">
        <v>83</v>
      </c>
      <c r="B43" s="176" t="s">
        <v>84</v>
      </c>
      <c r="C43" s="10">
        <f t="shared" si="0"/>
        <v>100</v>
      </c>
      <c r="D43" s="177">
        <f t="shared" si="1"/>
        <v>1</v>
      </c>
      <c r="E43" s="178">
        <v>1</v>
      </c>
      <c r="F43" s="176">
        <v>1</v>
      </c>
      <c r="G43" s="179">
        <f t="shared" si="3"/>
        <v>2</v>
      </c>
      <c r="H43" s="14">
        <f t="shared" si="2"/>
        <v>100</v>
      </c>
      <c r="I43" s="173"/>
      <c r="J43" s="174"/>
      <c r="K43" s="174"/>
      <c r="L43" s="174"/>
    </row>
    <row r="44" spans="1:12" ht="18" customHeight="1" x14ac:dyDescent="0.3">
      <c r="A44" s="175" t="s">
        <v>85</v>
      </c>
      <c r="B44" s="176" t="s">
        <v>86</v>
      </c>
      <c r="C44" s="10">
        <f t="shared" si="0"/>
        <v>100</v>
      </c>
      <c r="D44" s="177">
        <f t="shared" si="1"/>
        <v>1</v>
      </c>
      <c r="E44" s="178">
        <v>1</v>
      </c>
      <c r="F44" s="176">
        <v>1</v>
      </c>
      <c r="G44" s="179">
        <f t="shared" si="3"/>
        <v>2</v>
      </c>
      <c r="H44" s="14">
        <f t="shared" si="2"/>
        <v>100</v>
      </c>
      <c r="I44" s="173"/>
      <c r="J44" s="174"/>
      <c r="K44" s="174"/>
      <c r="L44" s="174"/>
    </row>
    <row r="45" spans="1:12" ht="18" customHeight="1" x14ac:dyDescent="0.3">
      <c r="A45" s="175" t="s">
        <v>87</v>
      </c>
      <c r="B45" s="176" t="s">
        <v>88</v>
      </c>
      <c r="C45" s="10">
        <f t="shared" si="0"/>
        <v>100</v>
      </c>
      <c r="D45" s="177">
        <f t="shared" si="1"/>
        <v>1</v>
      </c>
      <c r="E45" s="178">
        <v>1</v>
      </c>
      <c r="F45" s="176">
        <v>1</v>
      </c>
      <c r="G45" s="179">
        <f t="shared" si="3"/>
        <v>2</v>
      </c>
      <c r="H45" s="14">
        <f t="shared" si="2"/>
        <v>100</v>
      </c>
      <c r="I45" s="173"/>
      <c r="J45" s="174"/>
      <c r="K45" s="174"/>
      <c r="L45" s="174"/>
    </row>
    <row r="46" spans="1:12" ht="18" customHeight="1" x14ac:dyDescent="0.3">
      <c r="A46" s="175" t="s">
        <v>89</v>
      </c>
      <c r="B46" s="176" t="s">
        <v>90</v>
      </c>
      <c r="C46" s="10">
        <f t="shared" si="0"/>
        <v>0</v>
      </c>
      <c r="D46" s="177">
        <f t="shared" si="1"/>
        <v>47</v>
      </c>
      <c r="E46" s="178">
        <v>0</v>
      </c>
      <c r="F46" s="176">
        <v>0</v>
      </c>
      <c r="G46" s="179">
        <f t="shared" si="3"/>
        <v>0</v>
      </c>
      <c r="H46" s="14">
        <f t="shared" si="2"/>
        <v>0</v>
      </c>
      <c r="I46" s="173"/>
      <c r="J46" s="174"/>
      <c r="K46" s="174"/>
      <c r="L46" s="174"/>
    </row>
    <row r="47" spans="1:12" ht="18" customHeight="1" x14ac:dyDescent="0.3">
      <c r="A47" s="175" t="s">
        <v>91</v>
      </c>
      <c r="B47" s="176" t="s">
        <v>92</v>
      </c>
      <c r="C47" s="10">
        <f t="shared" si="0"/>
        <v>100</v>
      </c>
      <c r="D47" s="177">
        <f t="shared" si="1"/>
        <v>1</v>
      </c>
      <c r="E47" s="178">
        <v>1</v>
      </c>
      <c r="F47" s="176">
        <v>1</v>
      </c>
      <c r="G47" s="179">
        <f t="shared" si="3"/>
        <v>2</v>
      </c>
      <c r="H47" s="14">
        <f t="shared" si="2"/>
        <v>100</v>
      </c>
      <c r="I47" s="173"/>
      <c r="J47" s="174"/>
      <c r="K47" s="174"/>
      <c r="L47" s="174"/>
    </row>
    <row r="48" spans="1:12" ht="18" customHeight="1" x14ac:dyDescent="0.3">
      <c r="A48" s="175" t="s">
        <v>93</v>
      </c>
      <c r="B48" s="176" t="s">
        <v>94</v>
      </c>
      <c r="C48" s="10">
        <f t="shared" si="0"/>
        <v>100</v>
      </c>
      <c r="D48" s="177">
        <f t="shared" si="1"/>
        <v>1</v>
      </c>
      <c r="E48" s="178">
        <v>1</v>
      </c>
      <c r="F48" s="176">
        <v>1</v>
      </c>
      <c r="G48" s="179">
        <f t="shared" si="3"/>
        <v>2</v>
      </c>
      <c r="H48" s="14">
        <f t="shared" si="2"/>
        <v>100</v>
      </c>
      <c r="I48" s="173"/>
      <c r="J48" s="174"/>
      <c r="K48" s="174"/>
      <c r="L48" s="174"/>
    </row>
    <row r="49" spans="1:12" ht="18" customHeight="1" x14ac:dyDescent="0.3">
      <c r="A49" s="175" t="s">
        <v>95</v>
      </c>
      <c r="B49" s="176" t="s">
        <v>96</v>
      </c>
      <c r="C49" s="10">
        <f t="shared" si="0"/>
        <v>0</v>
      </c>
      <c r="D49" s="177">
        <f t="shared" si="1"/>
        <v>47</v>
      </c>
      <c r="E49" s="178">
        <v>0</v>
      </c>
      <c r="F49" s="176">
        <v>0</v>
      </c>
      <c r="G49" s="179">
        <f t="shared" si="3"/>
        <v>0</v>
      </c>
      <c r="H49" s="14">
        <f t="shared" si="2"/>
        <v>0</v>
      </c>
      <c r="I49" s="173"/>
      <c r="J49" s="174"/>
      <c r="K49" s="174"/>
      <c r="L49" s="174"/>
    </row>
    <row r="50" spans="1:12" ht="18" customHeight="1" x14ac:dyDescent="0.3">
      <c r="A50" s="175" t="s">
        <v>97</v>
      </c>
      <c r="B50" s="176" t="s">
        <v>98</v>
      </c>
      <c r="C50" s="10">
        <f t="shared" si="0"/>
        <v>50</v>
      </c>
      <c r="D50" s="177">
        <f t="shared" si="1"/>
        <v>39</v>
      </c>
      <c r="E50" s="178">
        <v>1</v>
      </c>
      <c r="F50" s="176">
        <v>0</v>
      </c>
      <c r="G50" s="179">
        <f t="shared" si="3"/>
        <v>1</v>
      </c>
      <c r="H50" s="14">
        <f t="shared" si="2"/>
        <v>50</v>
      </c>
      <c r="I50" s="173"/>
      <c r="J50" s="174"/>
      <c r="K50" s="174"/>
      <c r="L50" s="174"/>
    </row>
    <row r="51" spans="1:12" ht="18" customHeight="1" x14ac:dyDescent="0.3">
      <c r="A51" s="175" t="s">
        <v>99</v>
      </c>
      <c r="B51" s="176" t="s">
        <v>100</v>
      </c>
      <c r="C51" s="10">
        <f t="shared" si="0"/>
        <v>100</v>
      </c>
      <c r="D51" s="177">
        <f t="shared" si="1"/>
        <v>1</v>
      </c>
      <c r="E51" s="178">
        <v>1</v>
      </c>
      <c r="F51" s="176">
        <v>1</v>
      </c>
      <c r="G51" s="179">
        <f t="shared" si="3"/>
        <v>2</v>
      </c>
      <c r="H51" s="14">
        <f t="shared" si="2"/>
        <v>100</v>
      </c>
      <c r="I51" s="173"/>
      <c r="J51" s="174"/>
      <c r="K51" s="174"/>
      <c r="L51" s="174"/>
    </row>
    <row r="52" spans="1:12" ht="18" customHeight="1" x14ac:dyDescent="0.3">
      <c r="A52" s="175" t="s">
        <v>101</v>
      </c>
      <c r="B52" s="176" t="s">
        <v>102</v>
      </c>
      <c r="C52" s="10">
        <f t="shared" si="0"/>
        <v>100</v>
      </c>
      <c r="D52" s="177">
        <f t="shared" si="1"/>
        <v>1</v>
      </c>
      <c r="E52" s="178">
        <v>1</v>
      </c>
      <c r="F52" s="176">
        <v>1</v>
      </c>
      <c r="G52" s="179">
        <f t="shared" si="3"/>
        <v>2</v>
      </c>
      <c r="H52" s="14">
        <f t="shared" si="2"/>
        <v>100</v>
      </c>
      <c r="I52" s="173"/>
      <c r="J52" s="174"/>
      <c r="K52" s="174"/>
      <c r="L52" s="174"/>
    </row>
    <row r="53" spans="1:12" ht="18" customHeight="1" x14ac:dyDescent="0.3">
      <c r="A53" s="175" t="s">
        <v>103</v>
      </c>
      <c r="B53" s="176" t="s">
        <v>104</v>
      </c>
      <c r="C53" s="10">
        <f t="shared" si="0"/>
        <v>100</v>
      </c>
      <c r="D53" s="177">
        <f t="shared" si="1"/>
        <v>1</v>
      </c>
      <c r="E53" s="178">
        <v>1</v>
      </c>
      <c r="F53" s="176">
        <v>1</v>
      </c>
      <c r="G53" s="179">
        <f t="shared" si="3"/>
        <v>2</v>
      </c>
      <c r="H53" s="14">
        <f t="shared" si="2"/>
        <v>100</v>
      </c>
      <c r="I53" s="173"/>
      <c r="J53" s="174"/>
      <c r="K53" s="174"/>
      <c r="L53" s="174"/>
    </row>
    <row r="54" spans="1:12" ht="18" customHeight="1" x14ac:dyDescent="0.3">
      <c r="A54" s="175" t="s">
        <v>105</v>
      </c>
      <c r="B54" s="176" t="s">
        <v>106</v>
      </c>
      <c r="C54" s="10">
        <f t="shared" si="0"/>
        <v>50</v>
      </c>
      <c r="D54" s="177">
        <f t="shared" si="1"/>
        <v>39</v>
      </c>
      <c r="E54" s="178">
        <v>1</v>
      </c>
      <c r="F54" s="176">
        <v>0</v>
      </c>
      <c r="G54" s="179">
        <f t="shared" si="3"/>
        <v>1</v>
      </c>
      <c r="H54" s="14">
        <f t="shared" si="2"/>
        <v>50</v>
      </c>
      <c r="I54" s="173"/>
      <c r="J54" s="174"/>
      <c r="K54" s="174"/>
      <c r="L54" s="174"/>
    </row>
    <row r="55" spans="1:12" ht="18" customHeight="1" x14ac:dyDescent="0.3">
      <c r="A55" s="175" t="s">
        <v>107</v>
      </c>
      <c r="B55" s="176" t="s">
        <v>108</v>
      </c>
      <c r="C55" s="10">
        <f t="shared" si="0"/>
        <v>100</v>
      </c>
      <c r="D55" s="177">
        <f t="shared" si="1"/>
        <v>1</v>
      </c>
      <c r="E55" s="178">
        <v>1</v>
      </c>
      <c r="F55" s="176">
        <v>1</v>
      </c>
      <c r="G55" s="179">
        <f t="shared" si="3"/>
        <v>2</v>
      </c>
      <c r="H55" s="14">
        <f t="shared" si="2"/>
        <v>100</v>
      </c>
      <c r="I55" s="47"/>
      <c r="J55" s="180"/>
      <c r="K55" s="180"/>
      <c r="L55" s="180"/>
    </row>
    <row r="56" spans="1:12" ht="18" customHeight="1" x14ac:dyDescent="0.3">
      <c r="A56" s="181" t="s">
        <v>109</v>
      </c>
      <c r="B56" s="182" t="s">
        <v>110</v>
      </c>
      <c r="C56" s="21">
        <f t="shared" si="0"/>
        <v>50</v>
      </c>
      <c r="D56" s="183">
        <f t="shared" si="1"/>
        <v>39</v>
      </c>
      <c r="E56" s="184">
        <v>1</v>
      </c>
      <c r="F56" s="182">
        <v>0</v>
      </c>
      <c r="G56" s="185">
        <f t="shared" si="3"/>
        <v>1</v>
      </c>
      <c r="H56" s="25">
        <f t="shared" si="2"/>
        <v>50</v>
      </c>
      <c r="I56" s="173"/>
      <c r="J56" s="174"/>
      <c r="K56" s="174"/>
      <c r="L56" s="174"/>
    </row>
    <row r="57" spans="1:12" ht="18" customHeight="1" x14ac:dyDescent="0.25">
      <c r="A57" s="186"/>
      <c r="B57" s="173"/>
      <c r="C57" s="187"/>
      <c r="D57" s="173"/>
      <c r="E57" s="188" t="s">
        <v>121</v>
      </c>
      <c r="F57" s="188" t="s">
        <v>121</v>
      </c>
      <c r="G57" s="173"/>
      <c r="H57" s="173"/>
      <c r="I57" s="173"/>
      <c r="J57" s="173"/>
      <c r="K57" s="173"/>
      <c r="L57" s="173"/>
    </row>
    <row r="58" spans="1:12" ht="36" customHeight="1" x14ac:dyDescent="0.2">
      <c r="A58" s="78" t="s">
        <v>122</v>
      </c>
      <c r="B58" s="189" t="s">
        <v>112</v>
      </c>
      <c r="C58" s="190">
        <f>MAX(C5:C56)</f>
        <v>100</v>
      </c>
      <c r="D58" s="191" t="s">
        <v>112</v>
      </c>
      <c r="E58" s="192">
        <f t="shared" ref="E58:F58" si="4">MAX(E5:E57)</f>
        <v>1</v>
      </c>
      <c r="F58" s="189">
        <f t="shared" si="4"/>
        <v>1</v>
      </c>
      <c r="G58" s="189" t="s">
        <v>112</v>
      </c>
      <c r="H58" s="193">
        <f>MAX(H5:H56)</f>
        <v>100</v>
      </c>
      <c r="I58" s="194"/>
      <c r="J58" s="195"/>
      <c r="K58" s="195"/>
      <c r="L58" s="195"/>
    </row>
    <row r="59" spans="1:12" ht="36.75" customHeight="1" x14ac:dyDescent="0.2">
      <c r="A59" s="85" t="s">
        <v>123</v>
      </c>
      <c r="B59" s="196" t="s">
        <v>112</v>
      </c>
      <c r="C59" s="197">
        <f>MIN(C5:C56)</f>
        <v>0</v>
      </c>
      <c r="D59" s="198" t="s">
        <v>112</v>
      </c>
      <c r="E59" s="199">
        <f t="shared" ref="E59:F59" si="5">MIN(E5:E56)</f>
        <v>0</v>
      </c>
      <c r="F59" s="196">
        <f t="shared" si="5"/>
        <v>0</v>
      </c>
      <c r="G59" s="196" t="s">
        <v>112</v>
      </c>
      <c r="H59" s="200">
        <f>MIN(H5:H56)</f>
        <v>0</v>
      </c>
      <c r="I59" s="194"/>
      <c r="J59" s="195"/>
      <c r="K59" s="195"/>
      <c r="L59" s="195"/>
    </row>
    <row r="60" spans="1:12" ht="18" hidden="1" customHeight="1" x14ac:dyDescent="0.25">
      <c r="A60" s="92"/>
      <c r="B60" s="173"/>
      <c r="C60" s="173"/>
      <c r="D60" s="173"/>
      <c r="E60" s="173"/>
      <c r="F60" s="173"/>
      <c r="G60" s="173"/>
      <c r="H60" s="173"/>
      <c r="I60" s="173"/>
      <c r="J60" s="173"/>
      <c r="K60" s="173"/>
      <c r="L60" s="173"/>
    </row>
    <row r="61" spans="1:12" ht="18" hidden="1" customHeight="1" x14ac:dyDescent="0.25">
      <c r="A61" s="186"/>
      <c r="B61" s="173"/>
      <c r="C61" s="173"/>
      <c r="D61" s="173"/>
      <c r="E61" s="201"/>
      <c r="F61" s="173"/>
      <c r="G61" s="173"/>
      <c r="H61" s="173"/>
      <c r="I61" s="173"/>
      <c r="J61" s="173"/>
      <c r="K61" s="173"/>
      <c r="L61" s="173"/>
    </row>
    <row r="62" spans="1:12" ht="18" hidden="1" customHeight="1" x14ac:dyDescent="0.25">
      <c r="A62" s="202"/>
      <c r="B62" s="173"/>
      <c r="C62" s="173"/>
      <c r="D62" s="173"/>
      <c r="E62" s="173"/>
      <c r="F62" s="173"/>
      <c r="G62" s="173"/>
      <c r="H62" s="173"/>
      <c r="I62" s="173"/>
      <c r="J62" s="173"/>
      <c r="K62" s="173"/>
      <c r="L62" s="173"/>
    </row>
    <row r="63" spans="1:12" ht="18" hidden="1" customHeight="1" x14ac:dyDescent="0.25">
      <c r="A63" s="202"/>
      <c r="B63" s="173"/>
      <c r="C63" s="173"/>
      <c r="D63" s="173"/>
      <c r="E63" s="173"/>
      <c r="F63" s="173"/>
      <c r="G63" s="173"/>
      <c r="H63" s="173"/>
      <c r="I63" s="173"/>
      <c r="J63" s="173"/>
      <c r="K63" s="173"/>
      <c r="L63" s="173"/>
    </row>
    <row r="64" spans="1:12" ht="18" hidden="1" customHeight="1" x14ac:dyDescent="0.25">
      <c r="A64" s="186"/>
      <c r="B64" s="173"/>
      <c r="C64" s="173"/>
      <c r="D64" s="173"/>
      <c r="E64" s="173"/>
      <c r="F64" s="173"/>
      <c r="G64" s="173"/>
      <c r="H64" s="173"/>
      <c r="I64" s="173"/>
      <c r="J64" s="173"/>
      <c r="K64" s="173"/>
      <c r="L64" s="173"/>
    </row>
    <row r="65" spans="1:12" ht="18" hidden="1" customHeight="1" x14ac:dyDescent="0.25">
      <c r="A65" s="186"/>
      <c r="B65" s="173"/>
      <c r="C65" s="173"/>
      <c r="D65" s="173"/>
      <c r="E65" s="173"/>
      <c r="F65" s="173"/>
      <c r="G65" s="173"/>
      <c r="H65" s="173"/>
      <c r="I65" s="173"/>
      <c r="J65" s="173"/>
      <c r="K65" s="173"/>
      <c r="L65" s="173"/>
    </row>
    <row r="66" spans="1:12" ht="18" hidden="1" customHeight="1" x14ac:dyDescent="0.25">
      <c r="A66" s="186"/>
      <c r="B66" s="173"/>
      <c r="C66" s="173"/>
      <c r="D66" s="173"/>
      <c r="E66" s="173"/>
      <c r="F66" s="173"/>
      <c r="G66" s="173"/>
      <c r="H66" s="173"/>
      <c r="I66" s="173"/>
      <c r="J66" s="173"/>
      <c r="K66" s="173"/>
      <c r="L66" s="173"/>
    </row>
    <row r="67" spans="1:12" ht="18" hidden="1" customHeight="1" x14ac:dyDescent="0.25">
      <c r="A67" s="186"/>
      <c r="B67" s="173"/>
      <c r="C67" s="173"/>
      <c r="D67" s="173"/>
      <c r="E67" s="173"/>
      <c r="F67" s="173"/>
      <c r="G67" s="173"/>
      <c r="H67" s="173"/>
      <c r="I67" s="173"/>
      <c r="J67" s="173"/>
      <c r="K67" s="173"/>
      <c r="L67" s="173"/>
    </row>
    <row r="68" spans="1:12" ht="18" hidden="1" customHeight="1" x14ac:dyDescent="0.25">
      <c r="A68" s="186"/>
      <c r="B68" s="173"/>
      <c r="C68" s="173"/>
      <c r="D68" s="173"/>
      <c r="E68" s="173"/>
      <c r="F68" s="173"/>
      <c r="G68" s="173"/>
      <c r="H68" s="173"/>
      <c r="I68" s="173"/>
      <c r="J68" s="173"/>
      <c r="K68" s="173"/>
      <c r="L68" s="173"/>
    </row>
    <row r="69" spans="1:12" ht="18" hidden="1" customHeight="1" x14ac:dyDescent="0.25">
      <c r="A69" s="186"/>
      <c r="B69" s="173"/>
      <c r="C69" s="173"/>
      <c r="D69" s="173"/>
      <c r="E69" s="173"/>
      <c r="F69" s="173"/>
      <c r="G69" s="173"/>
      <c r="H69" s="173"/>
      <c r="I69" s="173"/>
      <c r="J69" s="173"/>
      <c r="K69" s="173"/>
      <c r="L69" s="173"/>
    </row>
    <row r="70" spans="1:12" ht="18" hidden="1" customHeight="1" x14ac:dyDescent="0.25">
      <c r="A70" s="186"/>
      <c r="B70" s="173"/>
      <c r="C70" s="173"/>
      <c r="D70" s="173"/>
      <c r="E70" s="173"/>
      <c r="F70" s="173"/>
      <c r="G70" s="173"/>
      <c r="H70" s="173"/>
      <c r="I70" s="173"/>
      <c r="J70" s="173"/>
      <c r="K70" s="173"/>
      <c r="L70" s="173"/>
    </row>
    <row r="71" spans="1:12" ht="18" hidden="1" customHeight="1" x14ac:dyDescent="0.25">
      <c r="A71" s="186"/>
      <c r="B71" s="173"/>
      <c r="C71" s="173"/>
      <c r="D71" s="173"/>
      <c r="E71" s="173"/>
      <c r="F71" s="173"/>
      <c r="G71" s="173"/>
      <c r="H71" s="173"/>
      <c r="I71" s="173"/>
      <c r="J71" s="173"/>
      <c r="K71" s="173"/>
      <c r="L71" s="173"/>
    </row>
    <row r="72" spans="1:12" ht="18" hidden="1" customHeight="1" x14ac:dyDescent="0.25">
      <c r="A72" s="186"/>
      <c r="B72" s="173"/>
      <c r="C72" s="173"/>
      <c r="D72" s="173"/>
      <c r="E72" s="173"/>
      <c r="F72" s="173"/>
      <c r="G72" s="173"/>
      <c r="H72" s="173"/>
      <c r="I72" s="173"/>
      <c r="J72" s="173"/>
      <c r="K72" s="173"/>
      <c r="L72" s="173"/>
    </row>
    <row r="73" spans="1:12" ht="18" hidden="1" customHeight="1" x14ac:dyDescent="0.25">
      <c r="A73" s="186"/>
      <c r="B73" s="173"/>
      <c r="C73" s="173"/>
      <c r="D73" s="173"/>
      <c r="E73" s="173"/>
      <c r="F73" s="173"/>
      <c r="G73" s="173"/>
      <c r="H73" s="173"/>
      <c r="I73" s="173"/>
      <c r="J73" s="173"/>
      <c r="K73" s="173"/>
      <c r="L73" s="173"/>
    </row>
    <row r="74" spans="1:12" ht="18" hidden="1" customHeight="1" x14ac:dyDescent="0.25">
      <c r="A74" s="186"/>
      <c r="B74" s="173"/>
      <c r="C74" s="173"/>
      <c r="D74" s="173"/>
      <c r="E74" s="173"/>
      <c r="F74" s="173"/>
      <c r="G74" s="173"/>
      <c r="H74" s="173"/>
      <c r="I74" s="173"/>
      <c r="J74" s="173"/>
      <c r="K74" s="173"/>
      <c r="L74" s="173"/>
    </row>
    <row r="75" spans="1:12" ht="18" hidden="1" customHeight="1" x14ac:dyDescent="0.25">
      <c r="A75" s="186"/>
      <c r="B75" s="173"/>
      <c r="C75" s="173"/>
      <c r="D75" s="173"/>
      <c r="E75" s="173"/>
      <c r="F75" s="173"/>
      <c r="G75" s="173"/>
      <c r="H75" s="173"/>
      <c r="I75" s="173"/>
      <c r="J75" s="173"/>
      <c r="K75" s="173"/>
      <c r="L75" s="173"/>
    </row>
    <row r="76" spans="1:12" ht="18" hidden="1" customHeight="1" x14ac:dyDescent="0.25">
      <c r="A76" s="186"/>
      <c r="B76" s="173"/>
      <c r="C76" s="173"/>
      <c r="D76" s="173"/>
      <c r="E76" s="173"/>
      <c r="F76" s="173"/>
      <c r="G76" s="173"/>
      <c r="H76" s="173"/>
      <c r="I76" s="173"/>
      <c r="J76" s="173"/>
      <c r="K76" s="173"/>
      <c r="L76" s="173"/>
    </row>
    <row r="77" spans="1:12" ht="18" hidden="1" customHeight="1" x14ac:dyDescent="0.25">
      <c r="A77" s="186"/>
      <c r="B77" s="173"/>
      <c r="C77" s="173"/>
      <c r="D77" s="173"/>
      <c r="E77" s="173"/>
      <c r="F77" s="173"/>
      <c r="G77" s="173"/>
      <c r="H77" s="173"/>
      <c r="I77" s="173"/>
      <c r="J77" s="173"/>
      <c r="K77" s="173"/>
      <c r="L77" s="173"/>
    </row>
    <row r="78" spans="1:12" ht="18" hidden="1" customHeight="1" x14ac:dyDescent="0.25">
      <c r="A78" s="186"/>
      <c r="B78" s="173"/>
      <c r="C78" s="173"/>
      <c r="D78" s="173"/>
      <c r="E78" s="173"/>
      <c r="F78" s="173"/>
      <c r="G78" s="173"/>
      <c r="H78" s="173"/>
      <c r="I78" s="173"/>
      <c r="J78" s="173"/>
      <c r="K78" s="173"/>
      <c r="L78" s="173"/>
    </row>
    <row r="79" spans="1:12" ht="18" hidden="1" customHeight="1" x14ac:dyDescent="0.25">
      <c r="A79" s="186"/>
      <c r="B79" s="173"/>
      <c r="C79" s="173"/>
      <c r="D79" s="173"/>
      <c r="E79" s="173"/>
      <c r="F79" s="173"/>
      <c r="G79" s="173"/>
      <c r="H79" s="173"/>
      <c r="I79" s="173"/>
      <c r="J79" s="173"/>
      <c r="K79" s="173"/>
      <c r="L79" s="173"/>
    </row>
    <row r="80" spans="1:12" ht="18" hidden="1" customHeight="1" x14ac:dyDescent="0.25">
      <c r="A80" s="186"/>
      <c r="B80" s="173"/>
      <c r="C80" s="173"/>
      <c r="D80" s="173"/>
      <c r="E80" s="173"/>
      <c r="F80" s="173"/>
      <c r="G80" s="173"/>
      <c r="H80" s="173"/>
      <c r="I80" s="173"/>
      <c r="J80" s="173"/>
      <c r="K80" s="173"/>
      <c r="L80" s="173"/>
    </row>
    <row r="81" spans="1:12" ht="18" hidden="1" customHeight="1" x14ac:dyDescent="0.25">
      <c r="A81" s="186"/>
      <c r="B81" s="173"/>
      <c r="C81" s="173"/>
      <c r="D81" s="173"/>
      <c r="E81" s="173"/>
      <c r="F81" s="173"/>
      <c r="G81" s="173"/>
      <c r="H81" s="173"/>
      <c r="I81" s="173"/>
      <c r="J81" s="173"/>
      <c r="K81" s="173"/>
      <c r="L81" s="173"/>
    </row>
    <row r="82" spans="1:12" ht="18" hidden="1" customHeight="1" x14ac:dyDescent="0.25">
      <c r="A82" s="186"/>
      <c r="B82" s="173"/>
      <c r="C82" s="173"/>
      <c r="D82" s="173"/>
      <c r="E82" s="173"/>
      <c r="F82" s="173"/>
      <c r="G82" s="173"/>
      <c r="H82" s="173"/>
      <c r="I82" s="173"/>
      <c r="J82" s="173"/>
      <c r="K82" s="173"/>
      <c r="L82" s="173"/>
    </row>
    <row r="83" spans="1:12" ht="18" hidden="1" customHeight="1" x14ac:dyDescent="0.25">
      <c r="A83" s="186"/>
      <c r="B83" s="173"/>
      <c r="C83" s="173"/>
      <c r="D83" s="173"/>
      <c r="E83" s="173"/>
      <c r="F83" s="173"/>
      <c r="G83" s="173"/>
      <c r="H83" s="173"/>
      <c r="I83" s="173"/>
      <c r="J83" s="173"/>
      <c r="K83" s="173"/>
      <c r="L83" s="173"/>
    </row>
    <row r="84" spans="1:12" ht="18" hidden="1" customHeight="1" x14ac:dyDescent="0.25">
      <c r="A84" s="186"/>
      <c r="B84" s="173"/>
      <c r="C84" s="173"/>
      <c r="D84" s="173"/>
      <c r="E84" s="173"/>
      <c r="F84" s="173"/>
      <c r="G84" s="173"/>
      <c r="H84" s="173"/>
      <c r="I84" s="173"/>
      <c r="J84" s="173"/>
      <c r="K84" s="173"/>
      <c r="L84" s="173"/>
    </row>
    <row r="85" spans="1:12" ht="18" hidden="1" customHeight="1" x14ac:dyDescent="0.25">
      <c r="A85" s="186"/>
      <c r="B85" s="173"/>
      <c r="C85" s="173"/>
      <c r="D85" s="173"/>
      <c r="E85" s="173"/>
      <c r="F85" s="173"/>
      <c r="G85" s="173"/>
      <c r="H85" s="173"/>
      <c r="I85" s="173"/>
      <c r="J85" s="173"/>
      <c r="K85" s="173"/>
      <c r="L85" s="173"/>
    </row>
    <row r="86" spans="1:12" ht="18" hidden="1" customHeight="1" x14ac:dyDescent="0.25">
      <c r="A86" s="186"/>
      <c r="B86" s="173"/>
      <c r="C86" s="173"/>
      <c r="D86" s="173"/>
      <c r="E86" s="173"/>
      <c r="F86" s="173"/>
      <c r="G86" s="173"/>
      <c r="H86" s="173"/>
      <c r="I86" s="173"/>
      <c r="J86" s="173"/>
      <c r="K86" s="173"/>
      <c r="L86" s="173"/>
    </row>
    <row r="87" spans="1:12" ht="18" hidden="1" customHeight="1" x14ac:dyDescent="0.25">
      <c r="A87" s="186"/>
      <c r="B87" s="173"/>
      <c r="C87" s="173"/>
      <c r="D87" s="173"/>
      <c r="E87" s="173"/>
      <c r="F87" s="173"/>
      <c r="G87" s="173"/>
      <c r="H87" s="173"/>
      <c r="I87" s="173"/>
      <c r="J87" s="173"/>
      <c r="K87" s="173"/>
      <c r="L87" s="173"/>
    </row>
    <row r="88" spans="1:12" ht="18" hidden="1" customHeight="1" x14ac:dyDescent="0.25">
      <c r="A88" s="186"/>
      <c r="B88" s="173"/>
      <c r="C88" s="173"/>
      <c r="D88" s="173"/>
      <c r="E88" s="173"/>
      <c r="F88" s="173"/>
      <c r="G88" s="173"/>
      <c r="H88" s="173"/>
      <c r="I88" s="173"/>
      <c r="J88" s="173"/>
      <c r="K88" s="173"/>
      <c r="L88" s="173"/>
    </row>
    <row r="89" spans="1:12" ht="18" hidden="1" customHeight="1" x14ac:dyDescent="0.25">
      <c r="A89" s="186"/>
      <c r="B89" s="173"/>
      <c r="C89" s="173"/>
      <c r="D89" s="173"/>
      <c r="E89" s="173"/>
      <c r="F89" s="173"/>
      <c r="G89" s="173"/>
      <c r="H89" s="173"/>
      <c r="I89" s="173"/>
      <c r="J89" s="173"/>
      <c r="K89" s="173"/>
      <c r="L89" s="173"/>
    </row>
    <row r="90" spans="1:12" ht="18" hidden="1" customHeight="1" x14ac:dyDescent="0.25">
      <c r="A90" s="186"/>
      <c r="B90" s="173"/>
      <c r="C90" s="173"/>
      <c r="D90" s="173"/>
      <c r="E90" s="173"/>
      <c r="F90" s="173"/>
      <c r="G90" s="173"/>
      <c r="H90" s="173"/>
      <c r="I90" s="173"/>
      <c r="J90" s="173"/>
      <c r="K90" s="173"/>
      <c r="L90" s="173"/>
    </row>
    <row r="91" spans="1:12" ht="18" hidden="1" customHeight="1" x14ac:dyDescent="0.25">
      <c r="A91" s="186"/>
      <c r="B91" s="173"/>
      <c r="C91" s="173"/>
      <c r="D91" s="173"/>
      <c r="E91" s="173"/>
      <c r="F91" s="173"/>
      <c r="G91" s="173"/>
      <c r="H91" s="173"/>
      <c r="I91" s="173"/>
      <c r="J91" s="173"/>
      <c r="K91" s="173"/>
      <c r="L91" s="173"/>
    </row>
    <row r="92" spans="1:12" ht="18" hidden="1" customHeight="1" x14ac:dyDescent="0.25">
      <c r="A92" s="186"/>
      <c r="B92" s="173"/>
      <c r="C92" s="173"/>
      <c r="D92" s="173"/>
      <c r="E92" s="173"/>
      <c r="F92" s="173"/>
      <c r="G92" s="173"/>
      <c r="H92" s="173"/>
      <c r="I92" s="173"/>
      <c r="J92" s="173"/>
      <c r="K92" s="173"/>
      <c r="L92" s="173"/>
    </row>
    <row r="93" spans="1:12" ht="18" hidden="1" customHeight="1" x14ac:dyDescent="0.25">
      <c r="A93" s="186"/>
      <c r="B93" s="173"/>
      <c r="C93" s="173"/>
      <c r="D93" s="173"/>
      <c r="E93" s="173"/>
      <c r="F93" s="173"/>
      <c r="G93" s="173"/>
      <c r="H93" s="173"/>
      <c r="I93" s="173"/>
      <c r="J93" s="173"/>
      <c r="K93" s="173"/>
      <c r="L93" s="173"/>
    </row>
    <row r="94" spans="1:12" ht="18" hidden="1" customHeight="1" x14ac:dyDescent="0.25">
      <c r="A94" s="186"/>
      <c r="B94" s="173"/>
      <c r="C94" s="173"/>
      <c r="D94" s="173"/>
      <c r="E94" s="173"/>
      <c r="F94" s="173"/>
      <c r="G94" s="173"/>
      <c r="H94" s="173"/>
      <c r="I94" s="173"/>
      <c r="J94" s="173"/>
      <c r="K94" s="173"/>
      <c r="L94" s="173"/>
    </row>
    <row r="95" spans="1:12" ht="18" hidden="1" customHeight="1" x14ac:dyDescent="0.25">
      <c r="A95" s="186"/>
      <c r="B95" s="173"/>
      <c r="C95" s="173"/>
      <c r="D95" s="173"/>
      <c r="E95" s="173"/>
      <c r="F95" s="173"/>
      <c r="G95" s="173"/>
      <c r="H95" s="173"/>
      <c r="I95" s="173"/>
      <c r="J95" s="173"/>
      <c r="K95" s="173"/>
      <c r="L95" s="173"/>
    </row>
    <row r="96" spans="1:12" ht="18" hidden="1" customHeight="1" x14ac:dyDescent="0.25">
      <c r="A96" s="186"/>
      <c r="B96" s="173"/>
      <c r="C96" s="173"/>
      <c r="D96" s="173"/>
      <c r="E96" s="173"/>
      <c r="F96" s="173"/>
      <c r="G96" s="173"/>
      <c r="H96" s="173"/>
      <c r="I96" s="173"/>
      <c r="J96" s="173"/>
      <c r="K96" s="173"/>
      <c r="L96" s="173"/>
    </row>
    <row r="97" spans="1:12" ht="18" hidden="1" customHeight="1" x14ac:dyDescent="0.25">
      <c r="A97" s="186"/>
      <c r="B97" s="173"/>
      <c r="C97" s="173"/>
      <c r="D97" s="173"/>
      <c r="E97" s="173"/>
      <c r="F97" s="173"/>
      <c r="G97" s="173"/>
      <c r="H97" s="173"/>
      <c r="I97" s="173"/>
      <c r="J97" s="173"/>
      <c r="K97" s="173"/>
      <c r="L97" s="173"/>
    </row>
    <row r="98" spans="1:12" ht="18" hidden="1" customHeight="1" x14ac:dyDescent="0.25">
      <c r="A98" s="186"/>
      <c r="B98" s="173"/>
      <c r="C98" s="173"/>
      <c r="D98" s="173"/>
      <c r="E98" s="173"/>
      <c r="F98" s="173"/>
      <c r="G98" s="173"/>
      <c r="H98" s="173"/>
      <c r="I98" s="173"/>
      <c r="J98" s="173"/>
      <c r="K98" s="173"/>
      <c r="L98" s="173"/>
    </row>
    <row r="99" spans="1:12" ht="18" hidden="1" customHeight="1" x14ac:dyDescent="0.25">
      <c r="A99" s="186"/>
      <c r="B99" s="173"/>
      <c r="C99" s="173"/>
      <c r="D99" s="173"/>
      <c r="E99" s="173"/>
      <c r="F99" s="173"/>
      <c r="G99" s="173"/>
      <c r="H99" s="173"/>
      <c r="I99" s="173"/>
      <c r="J99" s="173"/>
      <c r="K99" s="173"/>
      <c r="L99" s="173"/>
    </row>
    <row r="100" spans="1:12" ht="18" hidden="1" customHeight="1" x14ac:dyDescent="0.25">
      <c r="A100" s="186"/>
      <c r="B100" s="173"/>
      <c r="C100" s="173"/>
      <c r="D100" s="173"/>
      <c r="E100" s="173"/>
      <c r="F100" s="173"/>
      <c r="G100" s="173"/>
      <c r="H100" s="173"/>
      <c r="I100" s="173"/>
      <c r="J100" s="173"/>
      <c r="K100" s="173"/>
      <c r="L100" s="173"/>
    </row>
    <row r="101" spans="1:12" ht="18" hidden="1" customHeight="1" x14ac:dyDescent="0.25">
      <c r="A101" s="186"/>
      <c r="B101" s="173"/>
      <c r="C101" s="173"/>
      <c r="D101" s="173"/>
      <c r="E101" s="173"/>
      <c r="F101" s="173"/>
      <c r="G101" s="173"/>
      <c r="H101" s="173"/>
      <c r="I101" s="173"/>
      <c r="J101" s="173"/>
      <c r="K101" s="173"/>
      <c r="L101" s="173"/>
    </row>
    <row r="102" spans="1:12" ht="18" hidden="1" customHeight="1" x14ac:dyDescent="0.25">
      <c r="A102" s="186"/>
      <c r="B102" s="173"/>
      <c r="C102" s="173"/>
      <c r="D102" s="173"/>
      <c r="E102" s="173"/>
      <c r="F102" s="173"/>
      <c r="G102" s="173"/>
      <c r="H102" s="173"/>
      <c r="I102" s="173"/>
      <c r="J102" s="173"/>
      <c r="K102" s="173"/>
      <c r="L102" s="173"/>
    </row>
    <row r="103" spans="1:12" ht="18" hidden="1" customHeight="1" x14ac:dyDescent="0.25">
      <c r="A103" s="186"/>
      <c r="B103" s="173"/>
      <c r="C103" s="173"/>
      <c r="D103" s="173"/>
      <c r="E103" s="173"/>
      <c r="F103" s="173"/>
      <c r="G103" s="173"/>
      <c r="H103" s="173"/>
      <c r="I103" s="173"/>
      <c r="J103" s="173"/>
      <c r="K103" s="173"/>
      <c r="L103" s="173"/>
    </row>
    <row r="104" spans="1:12" ht="18" hidden="1" customHeight="1" x14ac:dyDescent="0.25">
      <c r="A104" s="186"/>
      <c r="B104" s="173"/>
      <c r="C104" s="173"/>
      <c r="D104" s="173"/>
      <c r="E104" s="173"/>
      <c r="F104" s="173"/>
      <c r="G104" s="173"/>
      <c r="H104" s="173"/>
      <c r="I104" s="173"/>
      <c r="J104" s="173"/>
      <c r="K104" s="173"/>
      <c r="L104" s="173"/>
    </row>
    <row r="105" spans="1:12" ht="18" hidden="1" customHeight="1" x14ac:dyDescent="0.25">
      <c r="A105" s="186"/>
      <c r="B105" s="173"/>
      <c r="C105" s="173"/>
      <c r="D105" s="173"/>
      <c r="E105" s="173"/>
      <c r="F105" s="173"/>
      <c r="G105" s="173"/>
      <c r="H105" s="173"/>
      <c r="I105" s="173"/>
      <c r="J105" s="173"/>
      <c r="K105" s="173"/>
      <c r="L105" s="173"/>
    </row>
    <row r="106" spans="1:12" ht="18" hidden="1" customHeight="1" x14ac:dyDescent="0.25">
      <c r="A106" s="186"/>
      <c r="B106" s="173"/>
      <c r="C106" s="173"/>
      <c r="D106" s="173"/>
      <c r="E106" s="173"/>
      <c r="F106" s="173"/>
      <c r="G106" s="173"/>
      <c r="H106" s="173"/>
      <c r="I106" s="173"/>
      <c r="J106" s="173"/>
      <c r="K106" s="173"/>
      <c r="L106" s="173"/>
    </row>
    <row r="107" spans="1:12" ht="18" hidden="1" customHeight="1" x14ac:dyDescent="0.25">
      <c r="A107" s="186"/>
      <c r="B107" s="173"/>
      <c r="C107" s="173"/>
      <c r="D107" s="173"/>
      <c r="E107" s="173"/>
      <c r="F107" s="173"/>
      <c r="G107" s="173"/>
      <c r="H107" s="173"/>
      <c r="I107" s="173"/>
      <c r="J107" s="173"/>
      <c r="K107" s="173"/>
      <c r="L107" s="173"/>
    </row>
    <row r="108" spans="1:12" ht="18" hidden="1" customHeight="1" x14ac:dyDescent="0.25">
      <c r="A108" s="186"/>
      <c r="B108" s="173"/>
      <c r="C108" s="173"/>
      <c r="D108" s="173"/>
      <c r="E108" s="173"/>
      <c r="F108" s="173"/>
      <c r="G108" s="173"/>
      <c r="H108" s="173"/>
      <c r="I108" s="173"/>
      <c r="J108" s="173"/>
      <c r="K108" s="173"/>
      <c r="L108" s="173"/>
    </row>
    <row r="109" spans="1:12" ht="18" hidden="1" customHeight="1" x14ac:dyDescent="0.25">
      <c r="A109" s="186"/>
      <c r="B109" s="173"/>
      <c r="C109" s="173"/>
      <c r="D109" s="173"/>
      <c r="E109" s="173"/>
      <c r="F109" s="173"/>
      <c r="G109" s="173"/>
      <c r="H109" s="173"/>
      <c r="I109" s="173"/>
      <c r="J109" s="173"/>
      <c r="K109" s="173"/>
      <c r="L109" s="173"/>
    </row>
    <row r="110" spans="1:12" ht="18" hidden="1" customHeight="1" x14ac:dyDescent="0.25">
      <c r="A110" s="186"/>
      <c r="B110" s="173"/>
      <c r="C110" s="173"/>
      <c r="D110" s="173"/>
      <c r="E110" s="173"/>
      <c r="F110" s="173"/>
      <c r="G110" s="173"/>
      <c r="H110" s="173"/>
      <c r="I110" s="173"/>
      <c r="J110" s="173"/>
      <c r="K110" s="173"/>
      <c r="L110" s="173"/>
    </row>
    <row r="111" spans="1:12" ht="18" hidden="1" customHeight="1" x14ac:dyDescent="0.25">
      <c r="A111" s="186"/>
      <c r="B111" s="173"/>
      <c r="C111" s="173"/>
      <c r="D111" s="173"/>
      <c r="E111" s="173"/>
      <c r="F111" s="173"/>
      <c r="G111" s="173"/>
      <c r="H111" s="173"/>
      <c r="I111" s="173"/>
      <c r="J111" s="173"/>
      <c r="K111" s="173"/>
      <c r="L111" s="173"/>
    </row>
    <row r="112" spans="1:12" ht="18" hidden="1" customHeight="1" x14ac:dyDescent="0.25">
      <c r="A112" s="186"/>
      <c r="B112" s="173"/>
      <c r="C112" s="173"/>
      <c r="D112" s="173"/>
      <c r="E112" s="173"/>
      <c r="F112" s="173"/>
      <c r="G112" s="173"/>
      <c r="H112" s="173"/>
      <c r="I112" s="173"/>
      <c r="J112" s="173"/>
      <c r="K112" s="173"/>
      <c r="L112" s="173"/>
    </row>
    <row r="113" spans="1:12" ht="18" hidden="1" customHeight="1" x14ac:dyDescent="0.25">
      <c r="A113" s="186"/>
      <c r="B113" s="173"/>
      <c r="C113" s="173"/>
      <c r="D113" s="173"/>
      <c r="E113" s="173"/>
      <c r="F113" s="173"/>
      <c r="G113" s="173"/>
      <c r="H113" s="173"/>
      <c r="I113" s="173"/>
      <c r="J113" s="173"/>
      <c r="K113" s="173"/>
      <c r="L113" s="173"/>
    </row>
    <row r="114" spans="1:12" ht="18" hidden="1" customHeight="1" x14ac:dyDescent="0.25">
      <c r="A114" s="186"/>
      <c r="B114" s="173"/>
      <c r="C114" s="173"/>
      <c r="D114" s="173"/>
      <c r="E114" s="173"/>
      <c r="F114" s="173"/>
      <c r="G114" s="173"/>
      <c r="H114" s="173"/>
      <c r="I114" s="173"/>
      <c r="J114" s="173"/>
      <c r="K114" s="173"/>
      <c r="L114" s="173"/>
    </row>
    <row r="115" spans="1:12" ht="18" hidden="1" customHeight="1" x14ac:dyDescent="0.25">
      <c r="A115" s="186"/>
      <c r="B115" s="173"/>
      <c r="C115" s="173"/>
      <c r="D115" s="173"/>
      <c r="E115" s="173"/>
      <c r="F115" s="173"/>
      <c r="G115" s="173"/>
      <c r="H115" s="173"/>
      <c r="I115" s="173"/>
      <c r="J115" s="173"/>
      <c r="K115" s="173"/>
      <c r="L115" s="173"/>
    </row>
    <row r="116" spans="1:12" ht="18" hidden="1" customHeight="1" x14ac:dyDescent="0.25">
      <c r="A116" s="186"/>
      <c r="B116" s="173"/>
      <c r="C116" s="173"/>
      <c r="D116" s="173"/>
      <c r="E116" s="173"/>
      <c r="F116" s="173"/>
      <c r="G116" s="173"/>
      <c r="H116" s="173"/>
      <c r="I116" s="173"/>
      <c r="J116" s="173"/>
      <c r="K116" s="173"/>
      <c r="L116" s="173"/>
    </row>
    <row r="117" spans="1:12" ht="18" hidden="1" customHeight="1" x14ac:dyDescent="0.25">
      <c r="A117" s="186"/>
      <c r="B117" s="173"/>
      <c r="C117" s="173"/>
      <c r="D117" s="173"/>
      <c r="E117" s="173"/>
      <c r="F117" s="173"/>
      <c r="G117" s="173"/>
      <c r="H117" s="173"/>
      <c r="I117" s="173"/>
      <c r="J117" s="173"/>
      <c r="K117" s="173"/>
      <c r="L117" s="173"/>
    </row>
    <row r="118" spans="1:12" ht="18" hidden="1" customHeight="1" x14ac:dyDescent="0.25">
      <c r="A118" s="186"/>
      <c r="B118" s="173"/>
      <c r="C118" s="173"/>
      <c r="D118" s="173"/>
      <c r="E118" s="173"/>
      <c r="F118" s="173"/>
      <c r="G118" s="173"/>
      <c r="H118" s="173"/>
      <c r="I118" s="173"/>
      <c r="J118" s="173"/>
      <c r="K118" s="173"/>
      <c r="L118" s="173"/>
    </row>
    <row r="119" spans="1:12" ht="18" hidden="1" customHeight="1" x14ac:dyDescent="0.25">
      <c r="A119" s="186"/>
      <c r="B119" s="173"/>
      <c r="C119" s="173"/>
      <c r="D119" s="173"/>
      <c r="E119" s="173"/>
      <c r="F119" s="173"/>
      <c r="G119" s="173"/>
      <c r="H119" s="173"/>
      <c r="I119" s="173"/>
      <c r="J119" s="173"/>
      <c r="K119" s="173"/>
      <c r="L119" s="173"/>
    </row>
    <row r="120" spans="1:12" ht="18" hidden="1" customHeight="1" x14ac:dyDescent="0.25">
      <c r="A120" s="186"/>
      <c r="B120" s="173"/>
      <c r="C120" s="173"/>
      <c r="D120" s="173"/>
      <c r="E120" s="173"/>
      <c r="F120" s="173"/>
      <c r="G120" s="173"/>
      <c r="H120" s="173"/>
      <c r="I120" s="173"/>
      <c r="J120" s="173"/>
      <c r="K120" s="173"/>
      <c r="L120" s="173"/>
    </row>
    <row r="121" spans="1:12" ht="18" hidden="1" customHeight="1" x14ac:dyDescent="0.25">
      <c r="A121" s="186"/>
      <c r="B121" s="173"/>
      <c r="C121" s="173"/>
      <c r="D121" s="173"/>
      <c r="E121" s="173"/>
      <c r="F121" s="173"/>
      <c r="G121" s="173"/>
      <c r="H121" s="173"/>
      <c r="I121" s="173"/>
      <c r="J121" s="173"/>
      <c r="K121" s="173"/>
      <c r="L121" s="173"/>
    </row>
    <row r="122" spans="1:12" ht="18" hidden="1" customHeight="1" x14ac:dyDescent="0.25">
      <c r="A122" s="186"/>
      <c r="B122" s="173"/>
      <c r="C122" s="173"/>
      <c r="D122" s="173"/>
      <c r="E122" s="173"/>
      <c r="F122" s="173"/>
      <c r="G122" s="173"/>
      <c r="H122" s="173"/>
      <c r="I122" s="173"/>
      <c r="J122" s="173"/>
      <c r="K122" s="173"/>
      <c r="L122" s="173"/>
    </row>
    <row r="123" spans="1:12" ht="18" hidden="1" customHeight="1" x14ac:dyDescent="0.25">
      <c r="A123" s="186"/>
      <c r="B123" s="173"/>
      <c r="C123" s="173"/>
      <c r="D123" s="173"/>
      <c r="E123" s="173"/>
      <c r="F123" s="173"/>
      <c r="G123" s="173"/>
      <c r="H123" s="173"/>
      <c r="I123" s="173"/>
      <c r="J123" s="173"/>
      <c r="K123" s="173"/>
      <c r="L123" s="173"/>
    </row>
    <row r="124" spans="1:12" ht="18" hidden="1" customHeight="1" x14ac:dyDescent="0.25">
      <c r="A124" s="186"/>
      <c r="B124" s="173"/>
      <c r="C124" s="173"/>
      <c r="D124" s="173"/>
      <c r="E124" s="173"/>
      <c r="F124" s="173"/>
      <c r="G124" s="173"/>
      <c r="H124" s="173"/>
      <c r="I124" s="173"/>
      <c r="J124" s="173"/>
      <c r="K124" s="173"/>
      <c r="L124" s="173"/>
    </row>
    <row r="125" spans="1:12" ht="18" hidden="1" customHeight="1" x14ac:dyDescent="0.25">
      <c r="A125" s="186"/>
      <c r="B125" s="173"/>
      <c r="C125" s="173"/>
      <c r="D125" s="173"/>
      <c r="E125" s="173"/>
      <c r="F125" s="173"/>
      <c r="G125" s="173"/>
      <c r="H125" s="173"/>
      <c r="I125" s="173"/>
      <c r="J125" s="173"/>
      <c r="K125" s="173"/>
      <c r="L125" s="173"/>
    </row>
    <row r="126" spans="1:12" ht="18" hidden="1" customHeight="1" x14ac:dyDescent="0.25">
      <c r="A126" s="186"/>
      <c r="B126" s="173"/>
      <c r="C126" s="173"/>
      <c r="D126" s="173"/>
      <c r="E126" s="173"/>
      <c r="F126" s="173"/>
      <c r="G126" s="173"/>
      <c r="H126" s="173"/>
      <c r="I126" s="173"/>
      <c r="J126" s="173"/>
      <c r="K126" s="173"/>
      <c r="L126" s="173"/>
    </row>
    <row r="127" spans="1:12" ht="18" hidden="1" customHeight="1" x14ac:dyDescent="0.25">
      <c r="A127" s="186"/>
      <c r="B127" s="173"/>
      <c r="C127" s="173"/>
      <c r="D127" s="173"/>
      <c r="E127" s="173"/>
      <c r="F127" s="173"/>
      <c r="G127" s="173"/>
      <c r="H127" s="173"/>
      <c r="I127" s="173"/>
      <c r="J127" s="173"/>
      <c r="K127" s="173"/>
      <c r="L127" s="173"/>
    </row>
    <row r="128" spans="1:12" ht="18" hidden="1" customHeight="1" x14ac:dyDescent="0.25">
      <c r="A128" s="186"/>
      <c r="B128" s="173"/>
      <c r="C128" s="173"/>
      <c r="D128" s="173"/>
      <c r="E128" s="173"/>
      <c r="F128" s="173"/>
      <c r="G128" s="173"/>
      <c r="H128" s="173"/>
      <c r="I128" s="173"/>
      <c r="J128" s="173"/>
      <c r="K128" s="173"/>
      <c r="L128" s="173"/>
    </row>
    <row r="129" spans="1:12" ht="18" hidden="1" customHeight="1" x14ac:dyDescent="0.25">
      <c r="A129" s="186"/>
      <c r="B129" s="201"/>
      <c r="C129" s="173"/>
      <c r="D129" s="173"/>
      <c r="E129" s="173"/>
      <c r="F129" s="173"/>
      <c r="G129" s="173"/>
      <c r="H129" s="173"/>
      <c r="I129" s="173"/>
      <c r="J129" s="173"/>
      <c r="K129" s="173"/>
      <c r="L129" s="173"/>
    </row>
    <row r="130" spans="1:12" ht="18" hidden="1" customHeight="1" x14ac:dyDescent="0.25">
      <c r="A130" s="186"/>
      <c r="B130" s="201"/>
      <c r="C130" s="173"/>
      <c r="D130" s="173"/>
      <c r="E130" s="173"/>
      <c r="F130" s="173"/>
      <c r="G130" s="173"/>
      <c r="H130" s="173"/>
      <c r="I130" s="173"/>
      <c r="J130" s="173"/>
      <c r="K130" s="173"/>
      <c r="L130" s="173"/>
    </row>
    <row r="131" spans="1:12" ht="18" hidden="1" customHeight="1" x14ac:dyDescent="0.25">
      <c r="A131" s="186"/>
      <c r="B131" s="201"/>
      <c r="C131" s="173"/>
      <c r="D131" s="173"/>
      <c r="E131" s="173"/>
      <c r="F131" s="173"/>
      <c r="G131" s="173"/>
      <c r="H131" s="173"/>
      <c r="I131" s="173"/>
      <c r="J131" s="173"/>
      <c r="K131" s="173"/>
      <c r="L131" s="173"/>
    </row>
    <row r="132" spans="1:12" ht="18" hidden="1" customHeight="1" x14ac:dyDescent="0.25">
      <c r="A132" s="186"/>
      <c r="B132" s="201"/>
      <c r="C132" s="173"/>
      <c r="D132" s="173"/>
      <c r="E132" s="173"/>
      <c r="F132" s="173"/>
      <c r="G132" s="173"/>
      <c r="H132" s="173"/>
      <c r="I132" s="173"/>
      <c r="J132" s="173"/>
      <c r="K132" s="173"/>
      <c r="L132" s="173"/>
    </row>
    <row r="133" spans="1:12" ht="18" hidden="1" customHeight="1" x14ac:dyDescent="0.25">
      <c r="A133" s="186"/>
      <c r="B133" s="201"/>
      <c r="C133" s="173"/>
      <c r="D133" s="173"/>
      <c r="E133" s="173"/>
      <c r="F133" s="173"/>
      <c r="G133" s="173"/>
      <c r="H133" s="173"/>
      <c r="I133" s="173"/>
      <c r="J133" s="173"/>
      <c r="K133" s="173"/>
      <c r="L133" s="173"/>
    </row>
    <row r="134" spans="1:12" ht="18" hidden="1" customHeight="1" x14ac:dyDescent="0.25">
      <c r="A134" s="186"/>
      <c r="B134" s="201"/>
      <c r="C134" s="173"/>
      <c r="D134" s="173"/>
      <c r="E134" s="173"/>
      <c r="F134" s="173"/>
      <c r="G134" s="173"/>
      <c r="H134" s="173"/>
      <c r="I134" s="173"/>
      <c r="J134" s="173"/>
      <c r="K134" s="173"/>
      <c r="L134" s="173"/>
    </row>
    <row r="135" spans="1:12" ht="18" hidden="1" customHeight="1" x14ac:dyDescent="0.25">
      <c r="A135" s="186"/>
      <c r="B135" s="201"/>
      <c r="C135" s="173"/>
      <c r="D135" s="173"/>
      <c r="E135" s="173"/>
      <c r="F135" s="173"/>
      <c r="G135" s="173"/>
      <c r="H135" s="173"/>
      <c r="I135" s="173"/>
      <c r="J135" s="173"/>
      <c r="K135" s="173"/>
      <c r="L135" s="173"/>
    </row>
    <row r="136" spans="1:12" ht="18" hidden="1" customHeight="1" x14ac:dyDescent="0.25">
      <c r="A136" s="186"/>
      <c r="B136" s="201"/>
      <c r="C136" s="173"/>
      <c r="D136" s="173"/>
      <c r="E136" s="173"/>
      <c r="F136" s="173"/>
      <c r="G136" s="173"/>
      <c r="H136" s="173"/>
      <c r="I136" s="173"/>
      <c r="J136" s="173"/>
      <c r="K136" s="173"/>
      <c r="L136" s="173"/>
    </row>
    <row r="137" spans="1:12" ht="18" hidden="1" customHeight="1" x14ac:dyDescent="0.25">
      <c r="A137" s="186"/>
      <c r="B137" s="201"/>
      <c r="C137" s="173"/>
      <c r="D137" s="173"/>
      <c r="E137" s="173"/>
      <c r="F137" s="173"/>
      <c r="G137" s="173"/>
      <c r="H137" s="173"/>
      <c r="I137" s="173"/>
      <c r="J137" s="173"/>
      <c r="K137" s="173"/>
      <c r="L137" s="173"/>
    </row>
    <row r="138" spans="1:12" ht="18" hidden="1" customHeight="1" x14ac:dyDescent="0.25">
      <c r="A138" s="186"/>
      <c r="B138" s="201"/>
      <c r="C138" s="173"/>
      <c r="D138" s="173"/>
      <c r="E138" s="173"/>
      <c r="F138" s="173"/>
      <c r="G138" s="173"/>
      <c r="H138" s="173"/>
      <c r="I138" s="173"/>
      <c r="J138" s="173"/>
      <c r="K138" s="173"/>
      <c r="L138" s="173"/>
    </row>
    <row r="139" spans="1:12" ht="18" hidden="1" customHeight="1" x14ac:dyDescent="0.25">
      <c r="A139" s="186"/>
      <c r="B139" s="201"/>
      <c r="C139" s="173"/>
      <c r="D139" s="173"/>
      <c r="E139" s="173"/>
      <c r="F139" s="173"/>
      <c r="G139" s="173"/>
      <c r="H139" s="173"/>
      <c r="I139" s="173"/>
      <c r="J139" s="173"/>
      <c r="K139" s="173"/>
      <c r="L139" s="173"/>
    </row>
    <row r="140" spans="1:12" ht="18" hidden="1" customHeight="1" x14ac:dyDescent="0.25">
      <c r="A140" s="186"/>
      <c r="B140" s="201"/>
      <c r="C140" s="173"/>
      <c r="D140" s="173"/>
      <c r="E140" s="173"/>
      <c r="F140" s="173"/>
      <c r="G140" s="173"/>
      <c r="H140" s="173"/>
      <c r="I140" s="173"/>
      <c r="J140" s="173"/>
      <c r="K140" s="173"/>
      <c r="L140" s="173"/>
    </row>
    <row r="141" spans="1:12" ht="18" hidden="1" customHeight="1" x14ac:dyDescent="0.25">
      <c r="A141" s="186"/>
      <c r="B141" s="201"/>
      <c r="C141" s="173"/>
      <c r="D141" s="173"/>
      <c r="E141" s="173"/>
      <c r="F141" s="173"/>
      <c r="G141" s="173"/>
      <c r="H141" s="173"/>
      <c r="I141" s="173"/>
      <c r="J141" s="173"/>
      <c r="K141" s="173"/>
      <c r="L141" s="173"/>
    </row>
    <row r="142" spans="1:12" ht="18" hidden="1" customHeight="1" x14ac:dyDescent="0.25">
      <c r="A142" s="186"/>
      <c r="B142" s="201"/>
      <c r="C142" s="173"/>
      <c r="D142" s="173"/>
      <c r="E142" s="173"/>
      <c r="F142" s="173"/>
      <c r="G142" s="173"/>
      <c r="H142" s="173"/>
      <c r="I142" s="173"/>
      <c r="J142" s="173"/>
      <c r="K142" s="173"/>
      <c r="L142" s="173"/>
    </row>
    <row r="143" spans="1:12" ht="18" hidden="1" customHeight="1" x14ac:dyDescent="0.25">
      <c r="A143" s="186"/>
      <c r="B143" s="201"/>
      <c r="C143" s="173"/>
      <c r="D143" s="173"/>
      <c r="E143" s="173"/>
      <c r="F143" s="173"/>
      <c r="G143" s="173"/>
      <c r="H143" s="173"/>
      <c r="I143" s="173"/>
      <c r="J143" s="173"/>
      <c r="K143" s="173"/>
      <c r="L143" s="173"/>
    </row>
    <row r="144" spans="1:12" ht="18" hidden="1" customHeight="1" x14ac:dyDescent="0.25">
      <c r="A144" s="186"/>
      <c r="B144" s="201"/>
      <c r="C144" s="173"/>
      <c r="D144" s="173"/>
      <c r="E144" s="173"/>
      <c r="F144" s="173"/>
      <c r="G144" s="173"/>
      <c r="H144" s="173"/>
      <c r="I144" s="173"/>
      <c r="J144" s="173"/>
      <c r="K144" s="173"/>
      <c r="L144" s="173"/>
    </row>
    <row r="145" spans="1:12" ht="18" hidden="1" customHeight="1" x14ac:dyDescent="0.25">
      <c r="A145" s="186"/>
      <c r="B145" s="201"/>
      <c r="C145" s="173"/>
      <c r="D145" s="173"/>
      <c r="E145" s="173"/>
      <c r="F145" s="173"/>
      <c r="G145" s="173"/>
      <c r="H145" s="173"/>
      <c r="I145" s="173"/>
      <c r="J145" s="173"/>
      <c r="K145" s="173"/>
      <c r="L145" s="173"/>
    </row>
    <row r="146" spans="1:12" ht="18" hidden="1" customHeight="1" x14ac:dyDescent="0.25">
      <c r="A146" s="186"/>
      <c r="B146" s="201"/>
      <c r="C146" s="173"/>
      <c r="D146" s="173"/>
      <c r="E146" s="173"/>
      <c r="F146" s="173"/>
      <c r="G146" s="173"/>
      <c r="H146" s="173"/>
      <c r="I146" s="173"/>
      <c r="J146" s="173"/>
      <c r="K146" s="173"/>
      <c r="L146" s="173"/>
    </row>
    <row r="147" spans="1:12" ht="18" hidden="1" customHeight="1" x14ac:dyDescent="0.25">
      <c r="A147" s="186"/>
      <c r="B147" s="201"/>
      <c r="C147" s="173"/>
      <c r="D147" s="173"/>
      <c r="E147" s="173"/>
      <c r="F147" s="173"/>
      <c r="G147" s="173"/>
      <c r="H147" s="173"/>
      <c r="I147" s="173"/>
      <c r="J147" s="173"/>
      <c r="K147" s="173"/>
      <c r="L147" s="173"/>
    </row>
    <row r="148" spans="1:12" ht="18" hidden="1" customHeight="1" x14ac:dyDescent="0.25">
      <c r="A148" s="186"/>
      <c r="B148" s="201"/>
      <c r="C148" s="173"/>
      <c r="D148" s="173"/>
      <c r="E148" s="173"/>
      <c r="F148" s="173"/>
      <c r="G148" s="173"/>
      <c r="H148" s="173"/>
      <c r="I148" s="173"/>
      <c r="J148" s="173"/>
      <c r="K148" s="173"/>
      <c r="L148" s="173"/>
    </row>
    <row r="149" spans="1:12" ht="18" hidden="1" customHeight="1" x14ac:dyDescent="0.25">
      <c r="A149" s="186"/>
      <c r="B149" s="201"/>
      <c r="C149" s="173"/>
      <c r="D149" s="173"/>
      <c r="E149" s="173"/>
      <c r="F149" s="173"/>
      <c r="G149" s="173"/>
      <c r="H149" s="173"/>
      <c r="I149" s="173"/>
      <c r="J149" s="173"/>
      <c r="K149" s="173"/>
      <c r="L149" s="173"/>
    </row>
    <row r="150" spans="1:12" ht="18" hidden="1" customHeight="1" x14ac:dyDescent="0.25">
      <c r="A150" s="186"/>
      <c r="B150" s="201"/>
      <c r="C150" s="173"/>
      <c r="D150" s="173"/>
      <c r="E150" s="173"/>
      <c r="F150" s="173"/>
      <c r="G150" s="173"/>
      <c r="H150" s="173"/>
      <c r="I150" s="173"/>
      <c r="J150" s="173"/>
      <c r="K150" s="173"/>
      <c r="L150" s="173"/>
    </row>
    <row r="151" spans="1:12" ht="18" hidden="1" customHeight="1" x14ac:dyDescent="0.25">
      <c r="A151" s="186"/>
      <c r="B151" s="201"/>
      <c r="C151" s="173"/>
      <c r="D151" s="173"/>
      <c r="E151" s="173"/>
      <c r="F151" s="173"/>
      <c r="G151" s="173"/>
      <c r="H151" s="173"/>
      <c r="I151" s="173"/>
      <c r="J151" s="173"/>
      <c r="K151" s="173"/>
      <c r="L151" s="173"/>
    </row>
    <row r="152" spans="1:12" ht="18" hidden="1" customHeight="1" x14ac:dyDescent="0.25">
      <c r="A152" s="186"/>
      <c r="B152" s="201"/>
      <c r="C152" s="173"/>
      <c r="D152" s="173"/>
      <c r="E152" s="173"/>
      <c r="F152" s="173"/>
      <c r="G152" s="173"/>
      <c r="H152" s="173"/>
      <c r="I152" s="173"/>
      <c r="J152" s="173"/>
      <c r="K152" s="173"/>
      <c r="L152" s="173"/>
    </row>
    <row r="153" spans="1:12" ht="18" hidden="1" customHeight="1" x14ac:dyDescent="0.25">
      <c r="A153" s="186"/>
      <c r="B153" s="201"/>
      <c r="C153" s="173"/>
      <c r="D153" s="173"/>
      <c r="E153" s="173"/>
      <c r="F153" s="173"/>
      <c r="G153" s="173"/>
      <c r="H153" s="173"/>
      <c r="I153" s="173"/>
      <c r="J153" s="173"/>
      <c r="K153" s="173"/>
      <c r="L153" s="173"/>
    </row>
    <row r="154" spans="1:12" ht="18" hidden="1" customHeight="1" x14ac:dyDescent="0.25">
      <c r="A154" s="186"/>
      <c r="B154" s="201"/>
      <c r="C154" s="173"/>
      <c r="D154" s="173"/>
      <c r="E154" s="173"/>
      <c r="F154" s="173"/>
      <c r="G154" s="173"/>
      <c r="H154" s="173"/>
      <c r="I154" s="173"/>
      <c r="J154" s="173"/>
      <c r="K154" s="173"/>
      <c r="L154" s="173"/>
    </row>
    <row r="155" spans="1:12" ht="18" hidden="1" customHeight="1" x14ac:dyDescent="0.25">
      <c r="A155" s="186"/>
      <c r="B155" s="201"/>
      <c r="C155" s="173"/>
      <c r="D155" s="173"/>
      <c r="E155" s="173"/>
      <c r="F155" s="173"/>
      <c r="G155" s="173"/>
      <c r="H155" s="173"/>
      <c r="I155" s="173"/>
      <c r="J155" s="173"/>
      <c r="K155" s="173"/>
      <c r="L155" s="173"/>
    </row>
    <row r="156" spans="1:12" ht="18" hidden="1" customHeight="1" x14ac:dyDescent="0.25">
      <c r="A156" s="186"/>
      <c r="B156" s="201"/>
      <c r="C156" s="173"/>
      <c r="D156" s="173"/>
      <c r="E156" s="173"/>
      <c r="F156" s="173"/>
      <c r="G156" s="173"/>
      <c r="H156" s="173"/>
      <c r="I156" s="173"/>
      <c r="J156" s="173"/>
      <c r="K156" s="173"/>
      <c r="L156" s="173"/>
    </row>
    <row r="157" spans="1:12" ht="18" hidden="1" customHeight="1" x14ac:dyDescent="0.25">
      <c r="A157" s="186"/>
      <c r="B157" s="201"/>
      <c r="C157" s="173"/>
      <c r="D157" s="173"/>
      <c r="E157" s="173"/>
      <c r="F157" s="173"/>
      <c r="G157" s="173"/>
      <c r="H157" s="173"/>
      <c r="I157" s="173"/>
      <c r="J157" s="173"/>
      <c r="K157" s="173"/>
      <c r="L157" s="173"/>
    </row>
    <row r="158" spans="1:12" ht="18" hidden="1" customHeight="1" x14ac:dyDescent="0.25">
      <c r="A158" s="186"/>
      <c r="B158" s="201"/>
      <c r="C158" s="173"/>
      <c r="D158" s="173"/>
      <c r="E158" s="173"/>
      <c r="F158" s="173"/>
      <c r="G158" s="173"/>
      <c r="H158" s="173"/>
      <c r="I158" s="173"/>
      <c r="J158" s="173"/>
      <c r="K158" s="173"/>
      <c r="L158" s="173"/>
    </row>
    <row r="159" spans="1:12" ht="18" hidden="1" customHeight="1" x14ac:dyDescent="0.25">
      <c r="A159" s="186"/>
      <c r="B159" s="201"/>
      <c r="C159" s="173"/>
      <c r="D159" s="173"/>
      <c r="E159" s="173"/>
      <c r="F159" s="173"/>
      <c r="G159" s="173"/>
      <c r="H159" s="173"/>
      <c r="I159" s="173"/>
      <c r="J159" s="173"/>
      <c r="K159" s="173"/>
      <c r="L159" s="173"/>
    </row>
    <row r="160" spans="1:12" ht="18" hidden="1" customHeight="1" x14ac:dyDescent="0.25">
      <c r="A160" s="186"/>
      <c r="B160" s="201"/>
      <c r="C160" s="173"/>
      <c r="D160" s="173"/>
      <c r="E160" s="173"/>
      <c r="F160" s="173"/>
      <c r="G160" s="173"/>
      <c r="H160" s="173"/>
      <c r="I160" s="173"/>
      <c r="J160" s="173"/>
      <c r="K160" s="173"/>
      <c r="L160" s="173"/>
    </row>
    <row r="161" spans="1:12" ht="18" hidden="1" customHeight="1" x14ac:dyDescent="0.25">
      <c r="A161" s="186"/>
      <c r="B161" s="201"/>
      <c r="C161" s="173"/>
      <c r="D161" s="173"/>
      <c r="E161" s="173"/>
      <c r="F161" s="173"/>
      <c r="G161" s="173"/>
      <c r="H161" s="173"/>
      <c r="I161" s="173"/>
      <c r="J161" s="173"/>
      <c r="K161" s="173"/>
      <c r="L161" s="173"/>
    </row>
    <row r="162" spans="1:12" ht="15.75" hidden="1" customHeight="1" x14ac:dyDescent="0.25">
      <c r="A162" s="186"/>
      <c r="B162" s="201"/>
      <c r="C162" s="173"/>
      <c r="D162" s="173"/>
      <c r="E162" s="173"/>
      <c r="F162" s="173"/>
      <c r="G162" s="173"/>
      <c r="H162" s="173"/>
      <c r="I162" s="173"/>
      <c r="J162" s="173"/>
      <c r="K162" s="173"/>
      <c r="L162" s="173"/>
    </row>
    <row r="163" spans="1:12" ht="15.75" hidden="1" customHeight="1" x14ac:dyDescent="0.25">
      <c r="A163" s="186"/>
      <c r="B163" s="201"/>
      <c r="C163" s="173"/>
      <c r="D163" s="173"/>
      <c r="E163" s="173"/>
      <c r="F163" s="173"/>
      <c r="G163" s="173"/>
      <c r="H163" s="173"/>
      <c r="I163" s="173"/>
      <c r="J163" s="173"/>
      <c r="K163" s="173"/>
      <c r="L163" s="173"/>
    </row>
    <row r="164" spans="1:12" ht="15.75" hidden="1" customHeight="1" x14ac:dyDescent="0.25">
      <c r="A164" s="186"/>
      <c r="B164" s="201"/>
      <c r="C164" s="173"/>
      <c r="D164" s="173"/>
      <c r="E164" s="173"/>
      <c r="F164" s="173"/>
      <c r="G164" s="173"/>
      <c r="H164" s="173"/>
      <c r="I164" s="173"/>
      <c r="J164" s="173"/>
      <c r="K164" s="173"/>
      <c r="L164" s="173"/>
    </row>
    <row r="165" spans="1:12" ht="15.75" hidden="1" customHeight="1" x14ac:dyDescent="0.25">
      <c r="A165" s="186"/>
      <c r="B165" s="201"/>
      <c r="C165" s="173"/>
      <c r="D165" s="173"/>
      <c r="E165" s="173"/>
      <c r="F165" s="173"/>
      <c r="G165" s="173"/>
      <c r="H165" s="173"/>
      <c r="I165" s="173"/>
      <c r="J165" s="173"/>
      <c r="K165" s="173"/>
      <c r="L165" s="173"/>
    </row>
    <row r="166" spans="1:12" ht="15.75" hidden="1" customHeight="1" x14ac:dyDescent="0.25">
      <c r="A166" s="186"/>
      <c r="B166" s="201"/>
      <c r="C166" s="173"/>
      <c r="D166" s="173"/>
      <c r="E166" s="173"/>
      <c r="F166" s="173"/>
      <c r="G166" s="173"/>
      <c r="H166" s="173"/>
      <c r="I166" s="173"/>
      <c r="J166" s="173"/>
      <c r="K166" s="173"/>
      <c r="L166" s="173"/>
    </row>
    <row r="167" spans="1:12" ht="15.75" hidden="1" customHeight="1" x14ac:dyDescent="0.25">
      <c r="A167" s="186"/>
      <c r="B167" s="201"/>
      <c r="C167" s="173"/>
      <c r="D167" s="173"/>
      <c r="E167" s="173"/>
      <c r="F167" s="173"/>
      <c r="G167" s="173"/>
      <c r="H167" s="173"/>
      <c r="I167" s="173"/>
      <c r="J167" s="173"/>
      <c r="K167" s="173"/>
      <c r="L167" s="173"/>
    </row>
    <row r="168" spans="1:12" ht="15.75" hidden="1" customHeight="1" x14ac:dyDescent="0.25">
      <c r="A168" s="186"/>
      <c r="B168" s="201"/>
      <c r="C168" s="173"/>
      <c r="D168" s="173"/>
      <c r="E168" s="173"/>
      <c r="F168" s="173"/>
      <c r="G168" s="173"/>
      <c r="H168" s="173"/>
      <c r="I168" s="173"/>
      <c r="J168" s="173"/>
      <c r="K168" s="173"/>
      <c r="L168" s="173"/>
    </row>
    <row r="169" spans="1:12" ht="15.75" hidden="1" customHeight="1" x14ac:dyDescent="0.25">
      <c r="A169" s="186"/>
      <c r="B169" s="201"/>
      <c r="C169" s="173"/>
      <c r="D169" s="173"/>
      <c r="E169" s="173"/>
      <c r="F169" s="173"/>
      <c r="G169" s="173"/>
      <c r="H169" s="173"/>
      <c r="I169" s="173"/>
      <c r="J169" s="173"/>
      <c r="K169" s="173"/>
      <c r="L169" s="173"/>
    </row>
    <row r="170" spans="1:12" ht="15.75" hidden="1" customHeight="1" x14ac:dyDescent="0.25">
      <c r="A170" s="186"/>
      <c r="B170" s="201"/>
      <c r="C170" s="173"/>
      <c r="D170" s="173"/>
      <c r="E170" s="173"/>
      <c r="F170" s="173"/>
      <c r="G170" s="173"/>
      <c r="H170" s="173"/>
      <c r="I170" s="173"/>
      <c r="J170" s="173"/>
      <c r="K170" s="173"/>
      <c r="L170" s="173"/>
    </row>
    <row r="171" spans="1:12" ht="15.75" hidden="1" customHeight="1" x14ac:dyDescent="0.25">
      <c r="A171" s="186"/>
      <c r="B171" s="201"/>
      <c r="C171" s="173"/>
      <c r="D171" s="173"/>
      <c r="E171" s="173"/>
      <c r="F171" s="173"/>
      <c r="G171" s="173"/>
      <c r="H171" s="173"/>
      <c r="I171" s="173"/>
      <c r="J171" s="173"/>
      <c r="K171" s="173"/>
      <c r="L171" s="173"/>
    </row>
    <row r="172" spans="1:12" ht="15.75" hidden="1" customHeight="1" x14ac:dyDescent="0.25">
      <c r="A172" s="186"/>
      <c r="B172" s="201"/>
      <c r="C172" s="173"/>
      <c r="D172" s="173"/>
      <c r="E172" s="173"/>
      <c r="F172" s="173"/>
      <c r="G172" s="173"/>
      <c r="H172" s="173"/>
      <c r="I172" s="173"/>
      <c r="J172" s="173"/>
      <c r="K172" s="173"/>
      <c r="L172" s="173"/>
    </row>
    <row r="173" spans="1:12" ht="15.75" hidden="1" customHeight="1" x14ac:dyDescent="0.25">
      <c r="A173" s="186"/>
      <c r="B173" s="201"/>
      <c r="C173" s="173"/>
      <c r="D173" s="173"/>
      <c r="E173" s="173"/>
      <c r="F173" s="173"/>
      <c r="G173" s="173"/>
      <c r="H173" s="173"/>
      <c r="I173" s="173"/>
      <c r="J173" s="173"/>
      <c r="K173" s="173"/>
      <c r="L173" s="173"/>
    </row>
    <row r="174" spans="1:12" ht="15.75" hidden="1" customHeight="1" x14ac:dyDescent="0.25">
      <c r="A174" s="186"/>
      <c r="B174" s="201"/>
      <c r="C174" s="173"/>
      <c r="D174" s="173"/>
      <c r="E174" s="173"/>
      <c r="F174" s="173"/>
      <c r="G174" s="173"/>
      <c r="H174" s="173"/>
      <c r="I174" s="173"/>
      <c r="J174" s="173"/>
      <c r="K174" s="173"/>
      <c r="L174" s="173"/>
    </row>
    <row r="175" spans="1:12" ht="15.75" hidden="1" customHeight="1" x14ac:dyDescent="0.25">
      <c r="A175" s="186"/>
      <c r="B175" s="201"/>
      <c r="C175" s="173"/>
      <c r="D175" s="173"/>
      <c r="E175" s="173"/>
      <c r="F175" s="173"/>
      <c r="G175" s="173"/>
      <c r="H175" s="173"/>
      <c r="I175" s="173"/>
      <c r="J175" s="173"/>
      <c r="K175" s="173"/>
      <c r="L175" s="173"/>
    </row>
    <row r="176" spans="1:12" ht="15.75" hidden="1" customHeight="1" x14ac:dyDescent="0.25">
      <c r="A176" s="186"/>
      <c r="B176" s="201"/>
      <c r="C176" s="173"/>
      <c r="D176" s="173"/>
      <c r="E176" s="173"/>
      <c r="F176" s="173"/>
      <c r="G176" s="173"/>
      <c r="H176" s="173"/>
      <c r="I176" s="173"/>
      <c r="J176" s="173"/>
      <c r="K176" s="173"/>
      <c r="L176" s="173"/>
    </row>
    <row r="177" spans="1:12" ht="15.75" hidden="1" customHeight="1" x14ac:dyDescent="0.25">
      <c r="A177" s="186"/>
      <c r="B177" s="201"/>
      <c r="C177" s="173"/>
      <c r="D177" s="173"/>
      <c r="E177" s="173"/>
      <c r="F177" s="173"/>
      <c r="G177" s="173"/>
      <c r="H177" s="173"/>
      <c r="I177" s="173"/>
      <c r="J177" s="173"/>
      <c r="K177" s="173"/>
      <c r="L177" s="173"/>
    </row>
    <row r="178" spans="1:12" ht="15.75" hidden="1" customHeight="1" x14ac:dyDescent="0.25">
      <c r="A178" s="186"/>
      <c r="B178" s="201"/>
      <c r="C178" s="173"/>
      <c r="D178" s="173"/>
      <c r="E178" s="173"/>
      <c r="F178" s="173"/>
      <c r="G178" s="173"/>
      <c r="H178" s="173"/>
      <c r="I178" s="173"/>
      <c r="J178" s="173"/>
      <c r="K178" s="173"/>
      <c r="L178" s="173"/>
    </row>
    <row r="179" spans="1:12" ht="15.75" hidden="1" customHeight="1" x14ac:dyDescent="0.25">
      <c r="A179" s="186"/>
      <c r="B179" s="201"/>
      <c r="C179" s="173"/>
      <c r="D179" s="173"/>
      <c r="E179" s="173"/>
      <c r="F179" s="173"/>
      <c r="G179" s="173"/>
      <c r="H179" s="173"/>
      <c r="I179" s="173"/>
      <c r="J179" s="173"/>
      <c r="K179" s="173"/>
      <c r="L179" s="173"/>
    </row>
    <row r="180" spans="1:12" ht="15.75" hidden="1" customHeight="1" x14ac:dyDescent="0.25">
      <c r="A180" s="186"/>
      <c r="B180" s="201"/>
      <c r="C180" s="173"/>
      <c r="D180" s="173"/>
      <c r="E180" s="173"/>
      <c r="F180" s="173"/>
      <c r="G180" s="173"/>
      <c r="H180" s="173"/>
      <c r="I180" s="173"/>
      <c r="J180" s="173"/>
      <c r="K180" s="173"/>
      <c r="L180" s="173"/>
    </row>
    <row r="181" spans="1:12" ht="15.75" hidden="1" customHeight="1" x14ac:dyDescent="0.25">
      <c r="A181" s="186"/>
      <c r="B181" s="201"/>
      <c r="C181" s="173"/>
      <c r="D181" s="173"/>
      <c r="E181" s="173"/>
      <c r="F181" s="173"/>
      <c r="G181" s="173"/>
      <c r="H181" s="173"/>
      <c r="I181" s="173"/>
      <c r="J181" s="173"/>
      <c r="K181" s="173"/>
      <c r="L181" s="173"/>
    </row>
    <row r="182" spans="1:12" ht="15.75" hidden="1" customHeight="1" x14ac:dyDescent="0.25">
      <c r="A182" s="186"/>
      <c r="B182" s="201"/>
      <c r="C182" s="173"/>
      <c r="D182" s="173"/>
      <c r="E182" s="173"/>
      <c r="F182" s="173"/>
      <c r="G182" s="173"/>
      <c r="H182" s="173"/>
      <c r="I182" s="173"/>
      <c r="J182" s="173"/>
      <c r="K182" s="173"/>
      <c r="L182" s="173"/>
    </row>
    <row r="183" spans="1:12" ht="15.75" hidden="1" customHeight="1" x14ac:dyDescent="0.25">
      <c r="A183" s="186"/>
      <c r="B183" s="201"/>
      <c r="C183" s="173"/>
      <c r="D183" s="173"/>
      <c r="E183" s="173"/>
      <c r="F183" s="173"/>
      <c r="G183" s="173"/>
      <c r="H183" s="173"/>
      <c r="I183" s="173"/>
      <c r="J183" s="173"/>
      <c r="K183" s="173"/>
      <c r="L183" s="173"/>
    </row>
    <row r="184" spans="1:12" ht="15.75" hidden="1" customHeight="1" x14ac:dyDescent="0.25">
      <c r="A184" s="186"/>
      <c r="B184" s="201"/>
      <c r="C184" s="173"/>
      <c r="D184" s="173"/>
      <c r="E184" s="173"/>
      <c r="F184" s="173"/>
      <c r="G184" s="173"/>
      <c r="H184" s="173"/>
      <c r="I184" s="173"/>
      <c r="J184" s="173"/>
      <c r="K184" s="173"/>
      <c r="L184" s="173"/>
    </row>
    <row r="185" spans="1:12" ht="15.75" hidden="1" customHeight="1" x14ac:dyDescent="0.25">
      <c r="A185" s="186"/>
      <c r="B185" s="201"/>
      <c r="C185" s="173"/>
      <c r="D185" s="173"/>
      <c r="E185" s="173"/>
      <c r="F185" s="173"/>
      <c r="G185" s="173"/>
      <c r="H185" s="173"/>
      <c r="I185" s="173"/>
      <c r="J185" s="173"/>
      <c r="K185" s="173"/>
      <c r="L185" s="173"/>
    </row>
    <row r="186" spans="1:12" ht="15.75" hidden="1" customHeight="1" x14ac:dyDescent="0.25">
      <c r="A186" s="186"/>
      <c r="B186" s="201"/>
      <c r="C186" s="173"/>
      <c r="D186" s="173"/>
      <c r="E186" s="173"/>
      <c r="F186" s="173"/>
      <c r="G186" s="173"/>
      <c r="H186" s="173"/>
      <c r="I186" s="173"/>
      <c r="J186" s="173"/>
      <c r="K186" s="173"/>
      <c r="L186" s="173"/>
    </row>
    <row r="187" spans="1:12" ht="15.75" hidden="1" customHeight="1" x14ac:dyDescent="0.25">
      <c r="A187" s="186"/>
      <c r="B187" s="201"/>
      <c r="C187" s="173"/>
      <c r="D187" s="173"/>
      <c r="E187" s="173"/>
      <c r="F187" s="173"/>
      <c r="G187" s="173"/>
      <c r="H187" s="173"/>
      <c r="I187" s="173"/>
      <c r="J187" s="173"/>
      <c r="K187" s="173"/>
      <c r="L187" s="173"/>
    </row>
    <row r="188" spans="1:12" ht="15.75" hidden="1" customHeight="1" x14ac:dyDescent="0.25">
      <c r="A188" s="186"/>
      <c r="B188" s="201"/>
      <c r="C188" s="173"/>
      <c r="D188" s="173"/>
      <c r="E188" s="173"/>
      <c r="F188" s="173"/>
      <c r="G188" s="173"/>
      <c r="H188" s="173"/>
      <c r="I188" s="173"/>
      <c r="J188" s="173"/>
      <c r="K188" s="173"/>
      <c r="L188" s="173"/>
    </row>
    <row r="189" spans="1:12" ht="15.75" hidden="1" customHeight="1" x14ac:dyDescent="0.25">
      <c r="A189" s="186"/>
      <c r="B189" s="201"/>
      <c r="C189" s="173"/>
      <c r="D189" s="173"/>
      <c r="E189" s="173"/>
      <c r="F189" s="173"/>
      <c r="G189" s="173"/>
      <c r="H189" s="173"/>
      <c r="I189" s="173"/>
      <c r="J189" s="173"/>
      <c r="K189" s="173"/>
      <c r="L189" s="173"/>
    </row>
    <row r="190" spans="1:12" ht="15.75" hidden="1" customHeight="1" x14ac:dyDescent="0.25">
      <c r="A190" s="186"/>
      <c r="B190" s="201"/>
      <c r="C190" s="173"/>
      <c r="D190" s="173"/>
      <c r="E190" s="173"/>
      <c r="F190" s="173"/>
      <c r="G190" s="173"/>
      <c r="H190" s="173"/>
      <c r="I190" s="173"/>
      <c r="J190" s="173"/>
      <c r="K190" s="173"/>
      <c r="L190" s="173"/>
    </row>
    <row r="191" spans="1:12" ht="15.75" hidden="1" customHeight="1" x14ac:dyDescent="0.25">
      <c r="A191" s="186"/>
      <c r="B191" s="201"/>
      <c r="C191" s="173"/>
      <c r="D191" s="173"/>
      <c r="E191" s="173"/>
      <c r="F191" s="173"/>
      <c r="G191" s="173"/>
      <c r="H191" s="173"/>
      <c r="I191" s="173"/>
      <c r="J191" s="173"/>
      <c r="K191" s="173"/>
      <c r="L191" s="173"/>
    </row>
    <row r="192" spans="1:12" ht="15.75" hidden="1" customHeight="1" x14ac:dyDescent="0.25">
      <c r="A192" s="186"/>
      <c r="B192" s="201"/>
      <c r="C192" s="173"/>
      <c r="D192" s="173"/>
      <c r="E192" s="173"/>
      <c r="F192" s="173"/>
      <c r="G192" s="173"/>
      <c r="H192" s="173"/>
      <c r="I192" s="173"/>
      <c r="J192" s="173"/>
      <c r="K192" s="173"/>
      <c r="L192" s="173"/>
    </row>
    <row r="193" spans="1:12" ht="15.75" hidden="1" customHeight="1" x14ac:dyDescent="0.25">
      <c r="A193" s="186"/>
      <c r="B193" s="201"/>
      <c r="C193" s="173"/>
      <c r="D193" s="173"/>
      <c r="E193" s="173"/>
      <c r="F193" s="173"/>
      <c r="G193" s="173"/>
      <c r="H193" s="173"/>
      <c r="I193" s="173"/>
      <c r="J193" s="173"/>
      <c r="K193" s="173"/>
      <c r="L193" s="173"/>
    </row>
    <row r="194" spans="1:12" ht="15.75" hidden="1" customHeight="1" x14ac:dyDescent="0.25">
      <c r="A194" s="186"/>
      <c r="B194" s="201"/>
      <c r="C194" s="173"/>
      <c r="D194" s="173"/>
      <c r="E194" s="173"/>
      <c r="F194" s="173"/>
      <c r="G194" s="173"/>
      <c r="H194" s="173"/>
      <c r="I194" s="173"/>
      <c r="J194" s="173"/>
      <c r="K194" s="173"/>
      <c r="L194" s="173"/>
    </row>
    <row r="195" spans="1:12" ht="15.75" hidden="1" customHeight="1" x14ac:dyDescent="0.25">
      <c r="A195" s="186"/>
      <c r="B195" s="201"/>
      <c r="C195" s="173"/>
      <c r="D195" s="173"/>
      <c r="E195" s="173"/>
      <c r="F195" s="173"/>
      <c r="G195" s="173"/>
      <c r="H195" s="173"/>
      <c r="I195" s="173"/>
      <c r="J195" s="173"/>
      <c r="K195" s="173"/>
      <c r="L195" s="173"/>
    </row>
    <row r="196" spans="1:12" ht="15.75" hidden="1" customHeight="1" x14ac:dyDescent="0.25">
      <c r="A196" s="186"/>
      <c r="B196" s="201"/>
      <c r="C196" s="173"/>
      <c r="D196" s="173"/>
      <c r="E196" s="173"/>
      <c r="F196" s="173"/>
      <c r="G196" s="173"/>
      <c r="H196" s="173"/>
      <c r="I196" s="173"/>
      <c r="J196" s="173"/>
      <c r="K196" s="173"/>
      <c r="L196" s="173"/>
    </row>
    <row r="197" spans="1:12" ht="15.75" hidden="1" customHeight="1" x14ac:dyDescent="0.25">
      <c r="A197" s="186"/>
      <c r="B197" s="201"/>
      <c r="C197" s="173"/>
      <c r="D197" s="173"/>
      <c r="E197" s="173"/>
      <c r="F197" s="173"/>
      <c r="G197" s="173"/>
      <c r="H197" s="173"/>
      <c r="I197" s="173"/>
      <c r="J197" s="173"/>
      <c r="K197" s="173"/>
      <c r="L197" s="173"/>
    </row>
    <row r="198" spans="1:12" ht="15.75" hidden="1" customHeight="1" x14ac:dyDescent="0.25">
      <c r="A198" s="186"/>
      <c r="B198" s="201"/>
      <c r="C198" s="173"/>
      <c r="D198" s="173"/>
      <c r="E198" s="173"/>
      <c r="F198" s="173"/>
      <c r="G198" s="173"/>
      <c r="H198" s="173"/>
      <c r="I198" s="173"/>
      <c r="J198" s="173"/>
      <c r="K198" s="173"/>
      <c r="L198" s="173"/>
    </row>
    <row r="199" spans="1:12" ht="15.75" hidden="1" customHeight="1" x14ac:dyDescent="0.25">
      <c r="A199" s="186"/>
      <c r="B199" s="201"/>
      <c r="C199" s="173"/>
      <c r="D199" s="173"/>
      <c r="E199" s="173"/>
      <c r="F199" s="173"/>
      <c r="G199" s="173"/>
      <c r="H199" s="173"/>
      <c r="I199" s="173"/>
      <c r="J199" s="173"/>
      <c r="K199" s="173"/>
      <c r="L199" s="173"/>
    </row>
    <row r="200" spans="1:12" ht="15.75" hidden="1" customHeight="1" x14ac:dyDescent="0.25">
      <c r="A200" s="186"/>
      <c r="B200" s="201"/>
      <c r="C200" s="173"/>
      <c r="D200" s="173"/>
      <c r="E200" s="173"/>
      <c r="F200" s="173"/>
      <c r="G200" s="173"/>
      <c r="H200" s="173"/>
      <c r="I200" s="173"/>
      <c r="J200" s="173"/>
      <c r="K200" s="173"/>
      <c r="L200" s="173"/>
    </row>
    <row r="201" spans="1:12" ht="15.75" hidden="1" customHeight="1" x14ac:dyDescent="0.25">
      <c r="A201" s="186"/>
      <c r="B201" s="201"/>
      <c r="C201" s="173"/>
      <c r="D201" s="173"/>
      <c r="E201" s="173"/>
      <c r="F201" s="173"/>
      <c r="G201" s="173"/>
      <c r="H201" s="173"/>
      <c r="I201" s="173"/>
      <c r="J201" s="173"/>
      <c r="K201" s="173"/>
      <c r="L201" s="173"/>
    </row>
    <row r="202" spans="1:12" ht="15.75" hidden="1" customHeight="1" x14ac:dyDescent="0.25">
      <c r="A202" s="186"/>
      <c r="B202" s="201"/>
      <c r="C202" s="173"/>
      <c r="D202" s="173"/>
      <c r="E202" s="173"/>
      <c r="F202" s="173"/>
      <c r="G202" s="173"/>
      <c r="H202" s="173"/>
      <c r="I202" s="173"/>
      <c r="J202" s="173"/>
      <c r="K202" s="173"/>
      <c r="L202" s="173"/>
    </row>
    <row r="203" spans="1:12" ht="15.75" hidden="1" customHeight="1" x14ac:dyDescent="0.25">
      <c r="A203" s="186"/>
      <c r="B203" s="201"/>
      <c r="C203" s="173"/>
      <c r="D203" s="173"/>
      <c r="E203" s="173"/>
      <c r="F203" s="173"/>
      <c r="G203" s="173"/>
      <c r="H203" s="173"/>
      <c r="I203" s="173"/>
      <c r="J203" s="173"/>
      <c r="K203" s="173"/>
      <c r="L203" s="173"/>
    </row>
    <row r="204" spans="1:12" ht="15.75" hidden="1" customHeight="1" x14ac:dyDescent="0.25">
      <c r="A204" s="186"/>
      <c r="B204" s="201"/>
      <c r="C204" s="173"/>
      <c r="D204" s="173"/>
      <c r="E204" s="173"/>
      <c r="F204" s="173"/>
      <c r="G204" s="173"/>
      <c r="H204" s="173"/>
      <c r="I204" s="173"/>
      <c r="J204" s="173"/>
      <c r="K204" s="173"/>
      <c r="L204" s="173"/>
    </row>
    <row r="205" spans="1:12" ht="15.75" hidden="1" customHeight="1" x14ac:dyDescent="0.25">
      <c r="A205" s="186"/>
      <c r="B205" s="201"/>
      <c r="C205" s="173"/>
      <c r="D205" s="173"/>
      <c r="E205" s="173"/>
      <c r="F205" s="173"/>
      <c r="G205" s="173"/>
      <c r="H205" s="173"/>
      <c r="I205" s="173"/>
      <c r="J205" s="173"/>
      <c r="K205" s="173"/>
      <c r="L205" s="173"/>
    </row>
    <row r="206" spans="1:12" ht="15.75" hidden="1" customHeight="1" x14ac:dyDescent="0.25">
      <c r="A206" s="186"/>
      <c r="B206" s="201"/>
      <c r="C206" s="173"/>
      <c r="D206" s="173"/>
      <c r="E206" s="173"/>
      <c r="F206" s="173"/>
      <c r="G206" s="173"/>
      <c r="H206" s="173"/>
      <c r="I206" s="173"/>
      <c r="J206" s="173"/>
      <c r="K206" s="173"/>
      <c r="L206" s="173"/>
    </row>
    <row r="207" spans="1:12" ht="15.75" hidden="1" customHeight="1" x14ac:dyDescent="0.25">
      <c r="A207" s="186"/>
      <c r="B207" s="201"/>
      <c r="C207" s="173"/>
      <c r="D207" s="173"/>
      <c r="E207" s="173"/>
      <c r="F207" s="173"/>
      <c r="G207" s="173"/>
      <c r="H207" s="173"/>
      <c r="I207" s="173"/>
      <c r="J207" s="173"/>
      <c r="K207" s="173"/>
      <c r="L207" s="173"/>
    </row>
    <row r="208" spans="1:12" ht="15.75" hidden="1" customHeight="1" x14ac:dyDescent="0.25">
      <c r="A208" s="186"/>
      <c r="B208" s="201"/>
      <c r="C208" s="173"/>
      <c r="D208" s="173"/>
      <c r="E208" s="173"/>
      <c r="F208" s="173"/>
      <c r="G208" s="173"/>
      <c r="H208" s="173"/>
      <c r="I208" s="173"/>
      <c r="J208" s="173"/>
      <c r="K208" s="173"/>
      <c r="L208" s="173"/>
    </row>
    <row r="209" spans="1:12" ht="15.75" hidden="1" customHeight="1" x14ac:dyDescent="0.25">
      <c r="A209" s="186"/>
      <c r="B209" s="201"/>
      <c r="C209" s="173"/>
      <c r="D209" s="173"/>
      <c r="E209" s="173"/>
      <c r="F209" s="173"/>
      <c r="G209" s="173"/>
      <c r="H209" s="173"/>
      <c r="I209" s="173"/>
      <c r="J209" s="173"/>
      <c r="K209" s="173"/>
      <c r="L209" s="173"/>
    </row>
    <row r="210" spans="1:12" ht="15.75" hidden="1" customHeight="1" x14ac:dyDescent="0.25">
      <c r="A210" s="186"/>
      <c r="B210" s="201"/>
      <c r="C210" s="173"/>
      <c r="D210" s="173"/>
      <c r="E210" s="173"/>
      <c r="F210" s="173"/>
      <c r="G210" s="173"/>
      <c r="H210" s="173"/>
      <c r="I210" s="173"/>
      <c r="J210" s="173"/>
      <c r="K210" s="173"/>
      <c r="L210" s="173"/>
    </row>
    <row r="211" spans="1:12" ht="15.75" hidden="1" customHeight="1" x14ac:dyDescent="0.25">
      <c r="A211" s="186"/>
      <c r="B211" s="201"/>
      <c r="C211" s="173"/>
      <c r="D211" s="173"/>
      <c r="E211" s="173"/>
      <c r="F211" s="173"/>
      <c r="G211" s="173"/>
      <c r="H211" s="173"/>
      <c r="I211" s="173"/>
      <c r="J211" s="173"/>
      <c r="K211" s="173"/>
      <c r="L211" s="173"/>
    </row>
    <row r="212" spans="1:12" ht="15.75" hidden="1" customHeight="1" x14ac:dyDescent="0.25">
      <c r="A212" s="186"/>
      <c r="B212" s="201"/>
      <c r="C212" s="173"/>
      <c r="D212" s="173"/>
      <c r="E212" s="173"/>
      <c r="F212" s="173"/>
      <c r="G212" s="173"/>
      <c r="H212" s="173"/>
      <c r="I212" s="173"/>
      <c r="J212" s="173"/>
      <c r="K212" s="173"/>
      <c r="L212" s="173"/>
    </row>
    <row r="213" spans="1:12" ht="15.75" hidden="1" customHeight="1" x14ac:dyDescent="0.25">
      <c r="A213" s="186"/>
      <c r="B213" s="201"/>
      <c r="C213" s="173"/>
      <c r="D213" s="173"/>
      <c r="E213" s="173"/>
      <c r="F213" s="173"/>
      <c r="G213" s="173"/>
      <c r="H213" s="173"/>
      <c r="I213" s="173"/>
      <c r="J213" s="173"/>
      <c r="K213" s="173"/>
      <c r="L213" s="173"/>
    </row>
    <row r="214" spans="1:12" ht="15.75" hidden="1" customHeight="1" x14ac:dyDescent="0.25">
      <c r="A214" s="186"/>
      <c r="B214" s="201"/>
      <c r="C214" s="173"/>
      <c r="D214" s="173"/>
      <c r="E214" s="173"/>
      <c r="F214" s="173"/>
      <c r="G214" s="173"/>
      <c r="H214" s="173"/>
      <c r="I214" s="173"/>
      <c r="J214" s="173"/>
      <c r="K214" s="173"/>
      <c r="L214" s="173"/>
    </row>
    <row r="215" spans="1:12" ht="15.75" hidden="1" customHeight="1" x14ac:dyDescent="0.25">
      <c r="A215" s="186"/>
      <c r="B215" s="201"/>
      <c r="C215" s="173"/>
      <c r="D215" s="173"/>
      <c r="E215" s="173"/>
      <c r="F215" s="173"/>
      <c r="G215" s="173"/>
      <c r="H215" s="173"/>
      <c r="I215" s="173"/>
      <c r="J215" s="173"/>
      <c r="K215" s="173"/>
      <c r="L215" s="173"/>
    </row>
    <row r="216" spans="1:12" ht="15.75" hidden="1" customHeight="1" x14ac:dyDescent="0.25">
      <c r="A216" s="186"/>
      <c r="B216" s="201"/>
      <c r="C216" s="173"/>
      <c r="D216" s="173"/>
      <c r="E216" s="173"/>
      <c r="F216" s="173"/>
      <c r="G216" s="173"/>
      <c r="H216" s="173"/>
      <c r="I216" s="173"/>
      <c r="J216" s="173"/>
      <c r="K216" s="173"/>
      <c r="L216" s="173"/>
    </row>
    <row r="217" spans="1:12" ht="15.75" hidden="1" customHeight="1" x14ac:dyDescent="0.25">
      <c r="A217" s="186"/>
      <c r="B217" s="201"/>
      <c r="C217" s="173"/>
      <c r="D217" s="173"/>
      <c r="E217" s="173"/>
      <c r="F217" s="173"/>
      <c r="G217" s="173"/>
      <c r="H217" s="173"/>
      <c r="I217" s="173"/>
      <c r="J217" s="173"/>
      <c r="K217" s="173"/>
      <c r="L217" s="173"/>
    </row>
    <row r="218" spans="1:12" ht="15.75" hidden="1" customHeight="1" x14ac:dyDescent="0.25">
      <c r="A218" s="186"/>
      <c r="B218" s="201"/>
      <c r="C218" s="173"/>
      <c r="D218" s="173"/>
      <c r="E218" s="173"/>
      <c r="F218" s="173"/>
      <c r="G218" s="173"/>
      <c r="H218" s="173"/>
      <c r="I218" s="173"/>
      <c r="J218" s="173"/>
      <c r="K218" s="173"/>
      <c r="L218" s="173"/>
    </row>
    <row r="219" spans="1:12" ht="15.75" hidden="1" customHeight="1" x14ac:dyDescent="0.25">
      <c r="A219" s="186"/>
      <c r="B219" s="201"/>
      <c r="C219" s="173"/>
      <c r="D219" s="173"/>
      <c r="E219" s="173"/>
      <c r="F219" s="173"/>
      <c r="G219" s="173"/>
      <c r="H219" s="173"/>
      <c r="I219" s="173"/>
      <c r="J219" s="173"/>
      <c r="K219" s="173"/>
      <c r="L219" s="173"/>
    </row>
    <row r="220" spans="1:12" ht="15.75" hidden="1" customHeight="1" x14ac:dyDescent="0.25">
      <c r="A220" s="186"/>
      <c r="B220" s="201"/>
      <c r="C220" s="173"/>
      <c r="D220" s="173"/>
      <c r="E220" s="173"/>
      <c r="F220" s="173"/>
      <c r="G220" s="173"/>
      <c r="H220" s="173"/>
      <c r="I220" s="173"/>
      <c r="J220" s="173"/>
      <c r="K220" s="173"/>
      <c r="L220" s="173"/>
    </row>
    <row r="221" spans="1:12" ht="15.75" hidden="1" customHeight="1" x14ac:dyDescent="0.25">
      <c r="A221" s="186"/>
      <c r="B221" s="201"/>
      <c r="C221" s="173"/>
      <c r="D221" s="173"/>
      <c r="E221" s="173"/>
      <c r="F221" s="173"/>
      <c r="G221" s="173"/>
      <c r="H221" s="173"/>
      <c r="I221" s="173"/>
      <c r="J221" s="173"/>
      <c r="K221" s="173"/>
      <c r="L221" s="173"/>
    </row>
    <row r="222" spans="1:12" ht="15.75" hidden="1" customHeight="1" x14ac:dyDescent="0.25">
      <c r="A222" s="186"/>
      <c r="B222" s="201"/>
      <c r="C222" s="173"/>
      <c r="D222" s="173"/>
      <c r="E222" s="173"/>
      <c r="F222" s="173"/>
      <c r="G222" s="173"/>
      <c r="H222" s="173"/>
      <c r="I222" s="173"/>
      <c r="J222" s="173"/>
      <c r="K222" s="173"/>
      <c r="L222" s="173"/>
    </row>
    <row r="223" spans="1:12" ht="15.75" hidden="1" customHeight="1" x14ac:dyDescent="0.25">
      <c r="A223" s="186"/>
      <c r="B223" s="201"/>
      <c r="C223" s="173"/>
      <c r="D223" s="173"/>
      <c r="E223" s="173"/>
      <c r="F223" s="173"/>
      <c r="G223" s="173"/>
      <c r="H223" s="173"/>
      <c r="I223" s="173"/>
      <c r="J223" s="173"/>
      <c r="K223" s="173"/>
      <c r="L223" s="173"/>
    </row>
    <row r="224" spans="1:12" ht="15.75" hidden="1" customHeight="1" x14ac:dyDescent="0.25">
      <c r="A224" s="186"/>
      <c r="B224" s="201"/>
      <c r="C224" s="173"/>
      <c r="D224" s="173"/>
      <c r="E224" s="173"/>
      <c r="F224" s="173"/>
      <c r="G224" s="173"/>
      <c r="H224" s="173"/>
      <c r="I224" s="173"/>
      <c r="J224" s="173"/>
      <c r="K224" s="173"/>
      <c r="L224" s="173"/>
    </row>
    <row r="225" spans="1:12" ht="15.75" hidden="1" customHeight="1" x14ac:dyDescent="0.25">
      <c r="A225" s="186"/>
      <c r="B225" s="201"/>
      <c r="C225" s="173"/>
      <c r="D225" s="173"/>
      <c r="E225" s="173"/>
      <c r="F225" s="173"/>
      <c r="G225" s="173"/>
      <c r="H225" s="173"/>
      <c r="I225" s="173"/>
      <c r="J225" s="173"/>
      <c r="K225" s="173"/>
      <c r="L225" s="173"/>
    </row>
    <row r="226" spans="1:12" ht="15.75" hidden="1" customHeight="1" x14ac:dyDescent="0.25">
      <c r="A226" s="186"/>
      <c r="B226" s="201"/>
      <c r="C226" s="173"/>
      <c r="D226" s="173"/>
      <c r="E226" s="173"/>
      <c r="F226" s="173"/>
      <c r="G226" s="173"/>
      <c r="H226" s="173"/>
      <c r="I226" s="173"/>
      <c r="J226" s="173"/>
      <c r="K226" s="173"/>
      <c r="L226" s="173"/>
    </row>
    <row r="227" spans="1:12" ht="15.75" hidden="1" customHeight="1" x14ac:dyDescent="0.25">
      <c r="A227" s="186"/>
      <c r="B227" s="201"/>
      <c r="C227" s="173"/>
      <c r="D227" s="173"/>
      <c r="E227" s="173"/>
      <c r="F227" s="173"/>
      <c r="G227" s="173"/>
      <c r="H227" s="173"/>
      <c r="I227" s="173"/>
      <c r="J227" s="173"/>
      <c r="K227" s="173"/>
      <c r="L227" s="173"/>
    </row>
    <row r="228" spans="1:12" ht="15.75" hidden="1" customHeight="1" x14ac:dyDescent="0.25">
      <c r="A228" s="186"/>
      <c r="B228" s="201"/>
      <c r="C228" s="173"/>
      <c r="D228" s="173"/>
      <c r="E228" s="173"/>
      <c r="F228" s="173"/>
      <c r="G228" s="173"/>
      <c r="H228" s="173"/>
      <c r="I228" s="173"/>
      <c r="J228" s="173"/>
      <c r="K228" s="173"/>
      <c r="L228" s="173"/>
    </row>
    <row r="229" spans="1:12" ht="15.75" hidden="1" customHeight="1" x14ac:dyDescent="0.25">
      <c r="A229" s="186"/>
      <c r="B229" s="201"/>
      <c r="C229" s="173"/>
      <c r="D229" s="173"/>
      <c r="E229" s="173"/>
      <c r="F229" s="173"/>
      <c r="G229" s="173"/>
      <c r="H229" s="173"/>
      <c r="I229" s="173"/>
      <c r="J229" s="173"/>
      <c r="K229" s="173"/>
      <c r="L229" s="173"/>
    </row>
    <row r="230" spans="1:12" ht="15.75" hidden="1" customHeight="1" x14ac:dyDescent="0.25">
      <c r="A230" s="186"/>
      <c r="B230" s="201"/>
      <c r="C230" s="173"/>
      <c r="D230" s="173"/>
      <c r="E230" s="173"/>
      <c r="F230" s="173"/>
      <c r="G230" s="173"/>
      <c r="H230" s="173"/>
      <c r="I230" s="173"/>
      <c r="J230" s="173"/>
      <c r="K230" s="173"/>
      <c r="L230" s="173"/>
    </row>
    <row r="231" spans="1:12" ht="15.75" hidden="1" customHeight="1" x14ac:dyDescent="0.25">
      <c r="A231" s="186"/>
      <c r="B231" s="201"/>
      <c r="C231" s="173"/>
      <c r="D231" s="173"/>
      <c r="E231" s="173"/>
      <c r="F231" s="173"/>
      <c r="G231" s="173"/>
      <c r="H231" s="173"/>
      <c r="I231" s="173"/>
      <c r="J231" s="173"/>
      <c r="K231" s="173"/>
      <c r="L231" s="173"/>
    </row>
    <row r="232" spans="1:12" ht="15.75" hidden="1" customHeight="1" x14ac:dyDescent="0.25">
      <c r="A232" s="186"/>
      <c r="B232" s="201"/>
      <c r="C232" s="173"/>
      <c r="D232" s="173"/>
      <c r="E232" s="173"/>
      <c r="F232" s="173"/>
      <c r="G232" s="173"/>
      <c r="H232" s="173"/>
      <c r="I232" s="173"/>
      <c r="J232" s="173"/>
      <c r="K232" s="173"/>
      <c r="L232" s="173"/>
    </row>
    <row r="233" spans="1:12" ht="15.75" hidden="1" customHeight="1" x14ac:dyDescent="0.25">
      <c r="A233" s="186"/>
      <c r="B233" s="201"/>
      <c r="C233" s="173"/>
      <c r="D233" s="173"/>
      <c r="E233" s="173"/>
      <c r="F233" s="173"/>
      <c r="G233" s="173"/>
      <c r="H233" s="173"/>
      <c r="I233" s="173"/>
      <c r="J233" s="173"/>
      <c r="K233" s="173"/>
      <c r="L233" s="173"/>
    </row>
    <row r="234" spans="1:12" ht="15.75" hidden="1" customHeight="1" x14ac:dyDescent="0.25">
      <c r="A234" s="186"/>
      <c r="B234" s="201"/>
      <c r="C234" s="173"/>
      <c r="D234" s="173"/>
      <c r="E234" s="173"/>
      <c r="F234" s="173"/>
      <c r="G234" s="173"/>
      <c r="H234" s="173"/>
      <c r="I234" s="173"/>
      <c r="J234" s="173"/>
      <c r="K234" s="173"/>
      <c r="L234" s="173"/>
    </row>
    <row r="235" spans="1:12" ht="15.75" hidden="1" customHeight="1" x14ac:dyDescent="0.25">
      <c r="A235" s="186"/>
      <c r="B235" s="201"/>
      <c r="C235" s="173"/>
      <c r="D235" s="173"/>
      <c r="E235" s="173"/>
      <c r="F235" s="173"/>
      <c r="G235" s="173"/>
      <c r="H235" s="173"/>
      <c r="I235" s="173"/>
      <c r="J235" s="173"/>
      <c r="K235" s="173"/>
      <c r="L235" s="173"/>
    </row>
    <row r="236" spans="1:12" ht="15.75" hidden="1" customHeight="1" x14ac:dyDescent="0.25">
      <c r="A236" s="186"/>
      <c r="B236" s="201"/>
      <c r="C236" s="173"/>
      <c r="D236" s="173"/>
      <c r="E236" s="173"/>
      <c r="F236" s="173"/>
      <c r="G236" s="173"/>
      <c r="H236" s="173"/>
      <c r="I236" s="173"/>
      <c r="J236" s="173"/>
      <c r="K236" s="173"/>
      <c r="L236" s="173"/>
    </row>
    <row r="237" spans="1:12" ht="15.75" hidden="1" customHeight="1" x14ac:dyDescent="0.25">
      <c r="A237" s="186"/>
      <c r="B237" s="201"/>
      <c r="C237" s="173"/>
      <c r="D237" s="173"/>
      <c r="E237" s="173"/>
      <c r="F237" s="173"/>
      <c r="G237" s="173"/>
      <c r="H237" s="173"/>
      <c r="I237" s="173"/>
      <c r="J237" s="173"/>
      <c r="K237" s="173"/>
      <c r="L237" s="173"/>
    </row>
    <row r="238" spans="1:12" ht="15.75" hidden="1" customHeight="1" x14ac:dyDescent="0.25">
      <c r="A238" s="186"/>
      <c r="B238" s="201"/>
      <c r="C238" s="173"/>
      <c r="D238" s="173"/>
      <c r="E238" s="173"/>
      <c r="F238" s="173"/>
      <c r="G238" s="173"/>
      <c r="H238" s="173"/>
      <c r="I238" s="173"/>
      <c r="J238" s="173"/>
      <c r="K238" s="173"/>
      <c r="L238" s="173"/>
    </row>
    <row r="239" spans="1:12" ht="15.75" hidden="1" customHeight="1" x14ac:dyDescent="0.25">
      <c r="A239" s="186"/>
      <c r="B239" s="201"/>
      <c r="C239" s="173"/>
      <c r="D239" s="173"/>
      <c r="E239" s="173"/>
      <c r="F239" s="173"/>
      <c r="G239" s="173"/>
      <c r="H239" s="173"/>
      <c r="I239" s="173"/>
      <c r="J239" s="173"/>
      <c r="K239" s="173"/>
      <c r="L239" s="173"/>
    </row>
    <row r="240" spans="1:12" ht="15.75" hidden="1" customHeight="1" x14ac:dyDescent="0.25">
      <c r="A240" s="186"/>
      <c r="B240" s="201"/>
      <c r="C240" s="173"/>
      <c r="D240" s="173"/>
      <c r="E240" s="173"/>
      <c r="F240" s="173"/>
      <c r="G240" s="173"/>
      <c r="H240" s="173"/>
      <c r="I240" s="173"/>
      <c r="J240" s="173"/>
      <c r="K240" s="173"/>
      <c r="L240" s="173"/>
    </row>
    <row r="241" spans="1:12" ht="15.75" hidden="1" customHeight="1" x14ac:dyDescent="0.25">
      <c r="A241" s="186"/>
      <c r="B241" s="201"/>
      <c r="C241" s="173"/>
      <c r="D241" s="173"/>
      <c r="E241" s="173"/>
      <c r="F241" s="173"/>
      <c r="G241" s="173"/>
      <c r="H241" s="173"/>
      <c r="I241" s="173"/>
      <c r="J241" s="173"/>
      <c r="K241" s="173"/>
      <c r="L241" s="173"/>
    </row>
    <row r="242" spans="1:12" ht="15.75" hidden="1" customHeight="1" x14ac:dyDescent="0.25">
      <c r="A242" s="186"/>
      <c r="B242" s="201"/>
      <c r="C242" s="173"/>
      <c r="D242" s="173"/>
      <c r="E242" s="173"/>
      <c r="F242" s="173"/>
      <c r="G242" s="173"/>
      <c r="H242" s="173"/>
      <c r="I242" s="173"/>
      <c r="J242" s="173"/>
      <c r="K242" s="173"/>
      <c r="L242" s="173"/>
    </row>
    <row r="243" spans="1:12" ht="15.75" hidden="1" customHeight="1" x14ac:dyDescent="0.25">
      <c r="A243" s="186"/>
      <c r="B243" s="201"/>
      <c r="C243" s="173"/>
      <c r="D243" s="173"/>
      <c r="E243" s="173"/>
      <c r="F243" s="173"/>
      <c r="G243" s="173"/>
      <c r="H243" s="173"/>
      <c r="I243" s="173"/>
      <c r="J243" s="173"/>
      <c r="K243" s="173"/>
      <c r="L243" s="173"/>
    </row>
    <row r="244" spans="1:12" ht="15.75" hidden="1" customHeight="1" x14ac:dyDescent="0.25">
      <c r="A244" s="186"/>
      <c r="B244" s="201"/>
      <c r="C244" s="173"/>
      <c r="D244" s="173"/>
      <c r="E244" s="173"/>
      <c r="F244" s="173"/>
      <c r="G244" s="173"/>
      <c r="H244" s="173"/>
      <c r="I244" s="173"/>
      <c r="J244" s="173"/>
      <c r="K244" s="173"/>
      <c r="L244" s="173"/>
    </row>
    <row r="245" spans="1:12" ht="15.75" hidden="1" customHeight="1" x14ac:dyDescent="0.25">
      <c r="A245" s="186"/>
      <c r="B245" s="201"/>
      <c r="C245" s="173"/>
      <c r="D245" s="173"/>
      <c r="E245" s="173"/>
      <c r="F245" s="173"/>
      <c r="G245" s="173"/>
      <c r="H245" s="173"/>
      <c r="I245" s="173"/>
      <c r="J245" s="173"/>
      <c r="K245" s="173"/>
      <c r="L245" s="173"/>
    </row>
    <row r="246" spans="1:12" ht="15.75" hidden="1" customHeight="1" x14ac:dyDescent="0.25">
      <c r="A246" s="186"/>
      <c r="B246" s="201"/>
      <c r="C246" s="173"/>
      <c r="D246" s="173"/>
      <c r="E246" s="173"/>
      <c r="F246" s="173"/>
      <c r="G246" s="173"/>
      <c r="H246" s="173"/>
      <c r="I246" s="173"/>
      <c r="J246" s="173"/>
      <c r="K246" s="173"/>
      <c r="L246" s="173"/>
    </row>
    <row r="247" spans="1:12" ht="15.75" hidden="1" customHeight="1" x14ac:dyDescent="0.25">
      <c r="A247" s="186"/>
      <c r="B247" s="201"/>
      <c r="C247" s="173"/>
      <c r="D247" s="173"/>
      <c r="E247" s="173"/>
      <c r="F247" s="173"/>
      <c r="G247" s="173"/>
      <c r="H247" s="173"/>
      <c r="I247" s="173"/>
      <c r="J247" s="173"/>
      <c r="K247" s="173"/>
      <c r="L247" s="173"/>
    </row>
    <row r="248" spans="1:12" ht="15.75" hidden="1" customHeight="1" x14ac:dyDescent="0.25">
      <c r="A248" s="186"/>
      <c r="B248" s="201"/>
      <c r="C248" s="173"/>
      <c r="D248" s="173"/>
      <c r="E248" s="173"/>
      <c r="F248" s="173"/>
      <c r="G248" s="173"/>
      <c r="H248" s="173"/>
      <c r="I248" s="173"/>
      <c r="J248" s="173"/>
      <c r="K248" s="173"/>
      <c r="L248" s="173"/>
    </row>
    <row r="249" spans="1:12" ht="15.75" hidden="1" customHeight="1" x14ac:dyDescent="0.25">
      <c r="A249" s="186"/>
      <c r="B249" s="201"/>
      <c r="C249" s="173"/>
      <c r="D249" s="173"/>
      <c r="E249" s="173"/>
      <c r="F249" s="173"/>
      <c r="G249" s="173"/>
      <c r="H249" s="173"/>
      <c r="I249" s="173"/>
      <c r="J249" s="173"/>
      <c r="K249" s="173"/>
      <c r="L249" s="173"/>
    </row>
    <row r="250" spans="1:12" ht="15.75" hidden="1" customHeight="1" x14ac:dyDescent="0.25">
      <c r="A250" s="186"/>
      <c r="B250" s="201"/>
      <c r="C250" s="173"/>
      <c r="D250" s="173"/>
      <c r="E250" s="173"/>
      <c r="F250" s="173"/>
      <c r="G250" s="173"/>
      <c r="H250" s="173"/>
      <c r="I250" s="173"/>
      <c r="J250" s="173"/>
      <c r="K250" s="173"/>
      <c r="L250" s="173"/>
    </row>
    <row r="251" spans="1:12" ht="15.75" hidden="1" customHeight="1" x14ac:dyDescent="0.25">
      <c r="A251" s="186"/>
      <c r="B251" s="201"/>
      <c r="C251" s="173"/>
      <c r="D251" s="173"/>
      <c r="E251" s="173"/>
      <c r="F251" s="173"/>
      <c r="G251" s="173"/>
      <c r="H251" s="173"/>
      <c r="I251" s="173"/>
      <c r="J251" s="173"/>
      <c r="K251" s="173"/>
      <c r="L251" s="173"/>
    </row>
    <row r="252" spans="1:12" ht="15.75" hidden="1" customHeight="1" x14ac:dyDescent="0.25">
      <c r="A252" s="186"/>
      <c r="B252" s="201"/>
      <c r="C252" s="173"/>
      <c r="D252" s="173"/>
      <c r="E252" s="173"/>
      <c r="F252" s="173"/>
      <c r="G252" s="173"/>
      <c r="H252" s="173"/>
      <c r="I252" s="173"/>
      <c r="J252" s="173"/>
      <c r="K252" s="173"/>
      <c r="L252" s="173"/>
    </row>
    <row r="253" spans="1:12" ht="15.75" hidden="1" customHeight="1" x14ac:dyDescent="0.25">
      <c r="A253" s="186"/>
      <c r="B253" s="201"/>
      <c r="C253" s="173"/>
      <c r="D253" s="173"/>
      <c r="E253" s="173"/>
      <c r="F253" s="173"/>
      <c r="G253" s="173"/>
      <c r="H253" s="173"/>
      <c r="I253" s="173"/>
      <c r="J253" s="173"/>
      <c r="K253" s="173"/>
      <c r="L253" s="173"/>
    </row>
    <row r="254" spans="1:12" ht="15.75" hidden="1" customHeight="1" x14ac:dyDescent="0.25">
      <c r="A254" s="186"/>
      <c r="B254" s="201"/>
      <c r="C254" s="173"/>
      <c r="D254" s="173"/>
      <c r="E254" s="173"/>
      <c r="F254" s="173"/>
      <c r="G254" s="173"/>
      <c r="H254" s="173"/>
      <c r="I254" s="173"/>
      <c r="J254" s="173"/>
      <c r="K254" s="173"/>
      <c r="L254" s="173"/>
    </row>
    <row r="255" spans="1:12" ht="15.75" hidden="1" customHeight="1" x14ac:dyDescent="0.25">
      <c r="A255" s="186"/>
      <c r="B255" s="201"/>
      <c r="C255" s="173"/>
      <c r="D255" s="173"/>
      <c r="E255" s="173"/>
      <c r="F255" s="173"/>
      <c r="G255" s="173"/>
      <c r="H255" s="173"/>
      <c r="I255" s="173"/>
      <c r="J255" s="173"/>
      <c r="K255" s="173"/>
      <c r="L255" s="173"/>
    </row>
    <row r="256" spans="1:12" ht="15.75" hidden="1" customHeight="1" x14ac:dyDescent="0.25">
      <c r="A256" s="186"/>
      <c r="B256" s="201"/>
      <c r="C256" s="173"/>
      <c r="D256" s="173"/>
      <c r="E256" s="173"/>
      <c r="F256" s="173"/>
      <c r="G256" s="173"/>
      <c r="H256" s="173"/>
      <c r="I256" s="173"/>
      <c r="J256" s="173"/>
      <c r="K256" s="173"/>
      <c r="L256" s="173"/>
    </row>
    <row r="257" spans="1:12" ht="15.75" hidden="1" customHeight="1" x14ac:dyDescent="0.25">
      <c r="A257" s="186"/>
      <c r="B257" s="201"/>
      <c r="C257" s="173"/>
      <c r="D257" s="173"/>
      <c r="E257" s="173"/>
      <c r="F257" s="173"/>
      <c r="G257" s="173"/>
      <c r="H257" s="173"/>
      <c r="I257" s="173"/>
      <c r="J257" s="173"/>
      <c r="K257" s="173"/>
      <c r="L257" s="173"/>
    </row>
    <row r="258" spans="1:12" ht="15.75" hidden="1" customHeight="1" x14ac:dyDescent="0.25">
      <c r="A258" s="186"/>
      <c r="B258" s="201"/>
      <c r="C258" s="173"/>
      <c r="D258" s="173"/>
      <c r="E258" s="173"/>
      <c r="F258" s="173"/>
      <c r="G258" s="173"/>
      <c r="H258" s="173"/>
      <c r="I258" s="173"/>
      <c r="J258" s="173"/>
      <c r="K258" s="173"/>
      <c r="L258" s="173"/>
    </row>
    <row r="259" spans="1:12" ht="15.75" hidden="1" customHeight="1" x14ac:dyDescent="0.25">
      <c r="A259" s="186"/>
      <c r="B259" s="201"/>
      <c r="C259" s="173"/>
      <c r="D259" s="173"/>
      <c r="E259" s="173"/>
      <c r="F259" s="173"/>
      <c r="G259" s="173"/>
      <c r="H259" s="173"/>
      <c r="I259" s="173"/>
      <c r="J259" s="173"/>
      <c r="K259" s="173"/>
      <c r="L259" s="173"/>
    </row>
    <row r="260" spans="1:12" ht="15.75" hidden="1" customHeight="1" x14ac:dyDescent="0.2"/>
    <row r="261" spans="1:12" ht="15.75" hidden="1" customHeight="1" x14ac:dyDescent="0.2"/>
    <row r="262" spans="1:12" ht="15.75" hidden="1" customHeight="1" x14ac:dyDescent="0.2"/>
    <row r="263" spans="1:12" ht="15.75" hidden="1" customHeight="1" x14ac:dyDescent="0.2"/>
    <row r="264" spans="1:12" ht="15.75" hidden="1" customHeight="1" x14ac:dyDescent="0.2"/>
    <row r="265" spans="1:12" ht="15.75" hidden="1" customHeight="1" x14ac:dyDescent="0.2"/>
    <row r="266" spans="1:12" ht="15.75" hidden="1" customHeight="1" x14ac:dyDescent="0.2"/>
    <row r="267" spans="1:12" ht="15.75" hidden="1" customHeight="1" x14ac:dyDescent="0.2"/>
    <row r="268" spans="1:12" ht="15.75" hidden="1" customHeight="1" x14ac:dyDescent="0.2"/>
    <row r="269" spans="1:12" ht="15.75" hidden="1" customHeight="1" x14ac:dyDescent="0.2"/>
    <row r="270" spans="1:12" ht="15.75" hidden="1" customHeight="1" x14ac:dyDescent="0.2"/>
    <row r="271" spans="1:12" ht="15.75" hidden="1" customHeight="1" x14ac:dyDescent="0.2"/>
    <row r="272" spans="1:1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9">
    <mergeCell ref="G2:G4"/>
    <mergeCell ref="H2:H4"/>
    <mergeCell ref="A1:A4"/>
    <mergeCell ref="B1:B4"/>
    <mergeCell ref="C1:C4"/>
    <mergeCell ref="D1:D4"/>
    <mergeCell ref="E1:H1"/>
    <mergeCell ref="E2:E4"/>
    <mergeCell ref="F2:F4"/>
  </mergeCells>
  <hyperlinks>
    <hyperlink ref="E57" r:id="rId1" location="map-1" xr:uid="{00000000-0004-0000-0300-000000000000}"/>
    <hyperlink ref="F57" r:id="rId2" location="map-4" xr:uid="{00000000-0004-0000-0300-000001000000}"/>
  </hyperlinks>
  <pageMargins left="0.7" right="0.7" top="0.75" bottom="0.75" header="0" footer="0"/>
  <pageSetup orientation="portrait"/>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Best States to Work Index</vt:lpstr>
      <vt:lpstr>Wage Dimension</vt:lpstr>
      <vt:lpstr>Worker Protection Dimension</vt:lpstr>
      <vt:lpstr>Right to Organize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Rose</dc:creator>
  <cp:lastModifiedBy>Kaitlyn Henderson</cp:lastModifiedBy>
  <dcterms:created xsi:type="dcterms:W3CDTF">2017-12-05T06:21:31Z</dcterms:created>
  <dcterms:modified xsi:type="dcterms:W3CDTF">2022-07-12T17:44:26Z</dcterms:modified>
</cp:coreProperties>
</file>