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api.box.com/wopi/files/1925658340309/WOPIServiceId_TP_BOX_2/WOPIUserId_-/"/>
    </mc:Choice>
  </mc:AlternateContent>
  <xr:revisionPtr revIDLastSave="7" documentId="8_{3FC15978-F872-40D6-A012-281B6B5ADDAD}" xr6:coauthVersionLast="47" xr6:coauthVersionMax="47" xr10:uidLastSave="{55EC4389-C438-4BB8-97C7-026F87660A35}"/>
  <bookViews>
    <workbookView xWindow="30165" yWindow="2670" windowWidth="19155" windowHeight="10740" xr2:uid="{00000000-000D-0000-FFFF-FFFF00000000}"/>
  </bookViews>
  <sheets>
    <sheet name="Best States to Work Index" sheetId="1" r:id="rId1"/>
    <sheet name="Wage Dimension" sheetId="2" r:id="rId2"/>
    <sheet name="Worker Protection Dimension" sheetId="3" r:id="rId3"/>
    <sheet name="Right to Organize"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9" i="4" l="1"/>
  <c r="L59" i="4"/>
  <c r="J59" i="4"/>
  <c r="H59" i="4"/>
  <c r="G59" i="4"/>
  <c r="E59" i="4"/>
  <c r="N58" i="4"/>
  <c r="L58" i="4"/>
  <c r="J58" i="4"/>
  <c r="H58" i="4"/>
  <c r="G58" i="4"/>
  <c r="E58" i="4"/>
  <c r="O56" i="4"/>
  <c r="M56" i="4"/>
  <c r="K56" i="4"/>
  <c r="I56" i="4"/>
  <c r="F56" i="4"/>
  <c r="O55" i="4"/>
  <c r="M55" i="4"/>
  <c r="K55" i="4"/>
  <c r="I55" i="4"/>
  <c r="F55" i="4"/>
  <c r="C55" i="4" s="1"/>
  <c r="G52" i="1" s="1"/>
  <c r="O54" i="4"/>
  <c r="M54" i="4"/>
  <c r="K54" i="4"/>
  <c r="I54" i="4"/>
  <c r="F54" i="4"/>
  <c r="C54" i="4" s="1"/>
  <c r="O53" i="4"/>
  <c r="M53" i="4"/>
  <c r="K53" i="4"/>
  <c r="I53" i="4"/>
  <c r="F53" i="4"/>
  <c r="C53" i="4" s="1"/>
  <c r="O52" i="4"/>
  <c r="M52" i="4"/>
  <c r="K52" i="4"/>
  <c r="I52" i="4"/>
  <c r="F52" i="4"/>
  <c r="C52" i="4" s="1"/>
  <c r="O51" i="4"/>
  <c r="M51" i="4"/>
  <c r="K51" i="4"/>
  <c r="I51" i="4"/>
  <c r="F51" i="4"/>
  <c r="O50" i="4"/>
  <c r="C50" i="4" s="1"/>
  <c r="G47" i="1" s="1"/>
  <c r="M50" i="4"/>
  <c r="K50" i="4"/>
  <c r="I50" i="4"/>
  <c r="F50" i="4"/>
  <c r="O49" i="4"/>
  <c r="M49" i="4"/>
  <c r="K49" i="4"/>
  <c r="I49" i="4"/>
  <c r="C49" i="4" s="1"/>
  <c r="F49" i="4"/>
  <c r="O48" i="4"/>
  <c r="M48" i="4"/>
  <c r="K48" i="4"/>
  <c r="I48" i="4"/>
  <c r="F48" i="4"/>
  <c r="O47" i="4"/>
  <c r="M47" i="4"/>
  <c r="C47" i="4" s="1"/>
  <c r="K47" i="4"/>
  <c r="I47" i="4"/>
  <c r="F47" i="4"/>
  <c r="O46" i="4"/>
  <c r="M46" i="4"/>
  <c r="K46" i="4"/>
  <c r="C46" i="4" s="1"/>
  <c r="I46" i="4"/>
  <c r="F46" i="4"/>
  <c r="O45" i="4"/>
  <c r="M45" i="4"/>
  <c r="K45" i="4"/>
  <c r="I45" i="4"/>
  <c r="F45" i="4"/>
  <c r="C45" i="4"/>
  <c r="O44" i="4"/>
  <c r="M44" i="4"/>
  <c r="K44" i="4"/>
  <c r="I44" i="4"/>
  <c r="F44" i="4"/>
  <c r="C44" i="4" s="1"/>
  <c r="O43" i="4"/>
  <c r="M43" i="4"/>
  <c r="K43" i="4"/>
  <c r="I43" i="4"/>
  <c r="F43" i="4"/>
  <c r="C43" i="4" s="1"/>
  <c r="O42" i="4"/>
  <c r="M42" i="4"/>
  <c r="K42" i="4"/>
  <c r="I42" i="4"/>
  <c r="F42" i="4"/>
  <c r="C42" i="4" s="1"/>
  <c r="O41" i="4"/>
  <c r="M41" i="4"/>
  <c r="K41" i="4"/>
  <c r="I41" i="4"/>
  <c r="F41" i="4"/>
  <c r="O40" i="4"/>
  <c r="M40" i="4"/>
  <c r="K40" i="4"/>
  <c r="I40" i="4"/>
  <c r="C40" i="4" s="1"/>
  <c r="F40" i="4"/>
  <c r="O39" i="4"/>
  <c r="M39" i="4"/>
  <c r="K39" i="4"/>
  <c r="I39" i="4"/>
  <c r="F39" i="4"/>
  <c r="C39" i="4" s="1"/>
  <c r="O38" i="4"/>
  <c r="M38" i="4"/>
  <c r="K38" i="4"/>
  <c r="I38" i="4"/>
  <c r="F38" i="4"/>
  <c r="C38" i="4"/>
  <c r="O37" i="4"/>
  <c r="M37" i="4"/>
  <c r="K37" i="4"/>
  <c r="I37" i="4"/>
  <c r="C37" i="4" s="1"/>
  <c r="F37" i="4"/>
  <c r="O36" i="4"/>
  <c r="M36" i="4"/>
  <c r="K36" i="4"/>
  <c r="I36" i="4"/>
  <c r="F36" i="4"/>
  <c r="C36" i="4" s="1"/>
  <c r="O35" i="4"/>
  <c r="M35" i="4"/>
  <c r="C35" i="4" s="1"/>
  <c r="K35" i="4"/>
  <c r="I35" i="4"/>
  <c r="F35" i="4"/>
  <c r="O34" i="4"/>
  <c r="M34" i="4"/>
  <c r="C34" i="4" s="1"/>
  <c r="K34" i="4"/>
  <c r="I34" i="4"/>
  <c r="F34" i="4"/>
  <c r="O33" i="4"/>
  <c r="M33" i="4"/>
  <c r="K33" i="4"/>
  <c r="I33" i="4"/>
  <c r="F33" i="4"/>
  <c r="C33" i="4"/>
  <c r="O32" i="4"/>
  <c r="M32" i="4"/>
  <c r="K32" i="4"/>
  <c r="I32" i="4"/>
  <c r="F32" i="4"/>
  <c r="O31" i="4"/>
  <c r="M31" i="4"/>
  <c r="K31" i="4"/>
  <c r="I31" i="4"/>
  <c r="F31" i="4"/>
  <c r="C31" i="4" s="1"/>
  <c r="G28" i="1" s="1"/>
  <c r="O30" i="4"/>
  <c r="M30" i="4"/>
  <c r="K30" i="4"/>
  <c r="I30" i="4"/>
  <c r="F30" i="4"/>
  <c r="O29" i="4"/>
  <c r="M29" i="4"/>
  <c r="K29" i="4"/>
  <c r="I29" i="4"/>
  <c r="F29" i="4"/>
  <c r="O28" i="4"/>
  <c r="M28" i="4"/>
  <c r="K28" i="4"/>
  <c r="I28" i="4"/>
  <c r="F28" i="4"/>
  <c r="C28" i="4" s="1"/>
  <c r="O27" i="4"/>
  <c r="M27" i="4"/>
  <c r="K27" i="4"/>
  <c r="I27" i="4"/>
  <c r="F27" i="4"/>
  <c r="C27" i="4" s="1"/>
  <c r="G24" i="1" s="1"/>
  <c r="O26" i="4"/>
  <c r="M26" i="4"/>
  <c r="K26" i="4"/>
  <c r="I26" i="4"/>
  <c r="F26" i="4"/>
  <c r="C26" i="4"/>
  <c r="O25" i="4"/>
  <c r="M25" i="4"/>
  <c r="K25" i="4"/>
  <c r="I25" i="4"/>
  <c r="C25" i="4" s="1"/>
  <c r="F25" i="4"/>
  <c r="O24" i="4"/>
  <c r="M24" i="4"/>
  <c r="K24" i="4"/>
  <c r="I24" i="4"/>
  <c r="F24" i="4"/>
  <c r="C24" i="4" s="1"/>
  <c r="O23" i="4"/>
  <c r="M23" i="4"/>
  <c r="C23" i="4" s="1"/>
  <c r="K23" i="4"/>
  <c r="I23" i="4"/>
  <c r="F23" i="4"/>
  <c r="O22" i="4"/>
  <c r="M22" i="4"/>
  <c r="K22" i="4"/>
  <c r="I22" i="4"/>
  <c r="F22" i="4"/>
  <c r="C22" i="4"/>
  <c r="O21" i="4"/>
  <c r="M21" i="4"/>
  <c r="K21" i="4"/>
  <c r="I21" i="4"/>
  <c r="F21" i="4"/>
  <c r="C21" i="4"/>
  <c r="O20" i="4"/>
  <c r="M20" i="4"/>
  <c r="K20" i="4"/>
  <c r="I20" i="4"/>
  <c r="F20" i="4"/>
  <c r="C20" i="4" s="1"/>
  <c r="O19" i="4"/>
  <c r="M19" i="4"/>
  <c r="K19" i="4"/>
  <c r="I19" i="4"/>
  <c r="F19" i="4"/>
  <c r="C19" i="4" s="1"/>
  <c r="O18" i="4"/>
  <c r="M18" i="4"/>
  <c r="K18" i="4"/>
  <c r="I18" i="4"/>
  <c r="F18" i="4"/>
  <c r="C18" i="4" s="1"/>
  <c r="O17" i="4"/>
  <c r="M17" i="4"/>
  <c r="K17" i="4"/>
  <c r="I17" i="4"/>
  <c r="C17" i="4" s="1"/>
  <c r="F17" i="4"/>
  <c r="O16" i="4"/>
  <c r="M16" i="4"/>
  <c r="K16" i="4"/>
  <c r="I16" i="4"/>
  <c r="F16" i="4"/>
  <c r="C16" i="4" s="1"/>
  <c r="O15" i="4"/>
  <c r="M15" i="4"/>
  <c r="K15" i="4"/>
  <c r="I15" i="4"/>
  <c r="F15" i="4"/>
  <c r="C15" i="4" s="1"/>
  <c r="G12" i="1" s="1"/>
  <c r="O14" i="4"/>
  <c r="M14" i="4"/>
  <c r="K14" i="4"/>
  <c r="I14" i="4"/>
  <c r="F14" i="4"/>
  <c r="C14" i="4"/>
  <c r="O13" i="4"/>
  <c r="M13" i="4"/>
  <c r="K13" i="4"/>
  <c r="I13" i="4"/>
  <c r="C13" i="4" s="1"/>
  <c r="F13" i="4"/>
  <c r="O12" i="4"/>
  <c r="M12" i="4"/>
  <c r="K12" i="4"/>
  <c r="I12" i="4"/>
  <c r="F12" i="4"/>
  <c r="C12" i="4" s="1"/>
  <c r="O11" i="4"/>
  <c r="M11" i="4"/>
  <c r="K11" i="4"/>
  <c r="I11" i="4"/>
  <c r="F11" i="4"/>
  <c r="C11" i="4"/>
  <c r="O10" i="4"/>
  <c r="M10" i="4"/>
  <c r="K10" i="4"/>
  <c r="I10" i="4"/>
  <c r="F10" i="4"/>
  <c r="C10" i="4"/>
  <c r="O9" i="4"/>
  <c r="M9" i="4"/>
  <c r="K9" i="4"/>
  <c r="I9" i="4"/>
  <c r="F9" i="4"/>
  <c r="C9" i="4"/>
  <c r="O8" i="4"/>
  <c r="M8" i="4"/>
  <c r="K8" i="4"/>
  <c r="I8" i="4"/>
  <c r="F8" i="4"/>
  <c r="O7" i="4"/>
  <c r="M7" i="4"/>
  <c r="K7" i="4"/>
  <c r="I7" i="4"/>
  <c r="F7" i="4"/>
  <c r="O6" i="4"/>
  <c r="M6" i="4"/>
  <c r="K6" i="4"/>
  <c r="I6" i="4"/>
  <c r="F6" i="4"/>
  <c r="C6" i="4" s="1"/>
  <c r="O5" i="4"/>
  <c r="M5" i="4"/>
  <c r="K5" i="4"/>
  <c r="I5" i="4"/>
  <c r="F5" i="4"/>
  <c r="Y58" i="3"/>
  <c r="X58" i="3"/>
  <c r="V58" i="3"/>
  <c r="U58" i="3"/>
  <c r="S58" i="3"/>
  <c r="Q58" i="3"/>
  <c r="P58" i="3"/>
  <c r="O58" i="3"/>
  <c r="N58" i="3"/>
  <c r="L58" i="3"/>
  <c r="K58" i="3"/>
  <c r="I58" i="3"/>
  <c r="H58" i="3"/>
  <c r="G58" i="3"/>
  <c r="E58" i="3"/>
  <c r="Y57" i="3"/>
  <c r="X57" i="3"/>
  <c r="V57" i="3"/>
  <c r="U57" i="3"/>
  <c r="S57" i="3"/>
  <c r="Q57" i="3"/>
  <c r="P57" i="3"/>
  <c r="O57" i="3"/>
  <c r="N57" i="3"/>
  <c r="L57" i="3"/>
  <c r="K57" i="3"/>
  <c r="I57" i="3"/>
  <c r="H57" i="3"/>
  <c r="G57" i="3"/>
  <c r="E57" i="3"/>
  <c r="AB55" i="3"/>
  <c r="Z55" i="3"/>
  <c r="W55" i="3"/>
  <c r="T55" i="3"/>
  <c r="R55" i="3"/>
  <c r="M55" i="3"/>
  <c r="J55" i="3"/>
  <c r="F55" i="3"/>
  <c r="C55" i="3" s="1"/>
  <c r="AB54" i="3"/>
  <c r="Z54" i="3"/>
  <c r="W54" i="3"/>
  <c r="T54" i="3"/>
  <c r="R54" i="3"/>
  <c r="C54" i="3" s="1"/>
  <c r="M54" i="3"/>
  <c r="J54" i="3"/>
  <c r="F54" i="3"/>
  <c r="AB53" i="3"/>
  <c r="Z53" i="3"/>
  <c r="W53" i="3"/>
  <c r="T53" i="3"/>
  <c r="R53" i="3"/>
  <c r="M53" i="3"/>
  <c r="J53" i="3"/>
  <c r="F53" i="3"/>
  <c r="C53" i="3" s="1"/>
  <c r="AB52" i="3"/>
  <c r="Z52" i="3"/>
  <c r="W52" i="3"/>
  <c r="T52" i="3"/>
  <c r="R52" i="3"/>
  <c r="M52" i="3"/>
  <c r="J52" i="3"/>
  <c r="F52" i="3"/>
  <c r="AB51" i="3"/>
  <c r="Z51" i="3"/>
  <c r="W51" i="3"/>
  <c r="T51" i="3"/>
  <c r="R51" i="3"/>
  <c r="M51" i="3"/>
  <c r="J51" i="3"/>
  <c r="F51" i="3"/>
  <c r="AB50" i="3"/>
  <c r="Z50" i="3"/>
  <c r="W50" i="3"/>
  <c r="T50" i="3"/>
  <c r="R50" i="3"/>
  <c r="M50" i="3"/>
  <c r="J50" i="3"/>
  <c r="F50" i="3"/>
  <c r="C50" i="3" s="1"/>
  <c r="AB49" i="3"/>
  <c r="Z49" i="3"/>
  <c r="W49" i="3"/>
  <c r="T49" i="3"/>
  <c r="R49" i="3"/>
  <c r="M49" i="3"/>
  <c r="J49" i="3"/>
  <c r="F49" i="3"/>
  <c r="C49" i="3"/>
  <c r="AB48" i="3"/>
  <c r="Z48" i="3"/>
  <c r="W48" i="3"/>
  <c r="T48" i="3"/>
  <c r="R48" i="3"/>
  <c r="C48" i="3" s="1"/>
  <c r="M48" i="3"/>
  <c r="J48" i="3"/>
  <c r="F48" i="3"/>
  <c r="AB47" i="3"/>
  <c r="Z47" i="3"/>
  <c r="W47" i="3"/>
  <c r="T47" i="3"/>
  <c r="R47" i="3"/>
  <c r="M47" i="3"/>
  <c r="J47" i="3"/>
  <c r="F47" i="3"/>
  <c r="AB46" i="3"/>
  <c r="Z46" i="3"/>
  <c r="W46" i="3"/>
  <c r="T46" i="3"/>
  <c r="R46" i="3"/>
  <c r="M46" i="3"/>
  <c r="J46" i="3"/>
  <c r="F46" i="3"/>
  <c r="AB45" i="3"/>
  <c r="Z45" i="3"/>
  <c r="W45" i="3"/>
  <c r="T45" i="3"/>
  <c r="R45" i="3"/>
  <c r="M45" i="3"/>
  <c r="J45" i="3"/>
  <c r="C45" i="3" s="1"/>
  <c r="F45" i="3"/>
  <c r="AB44" i="3"/>
  <c r="Z44" i="3"/>
  <c r="W44" i="3"/>
  <c r="T44" i="3"/>
  <c r="R44" i="3"/>
  <c r="M44" i="3"/>
  <c r="J44" i="3"/>
  <c r="F44" i="3"/>
  <c r="AB43" i="3"/>
  <c r="Z43" i="3"/>
  <c r="W43" i="3"/>
  <c r="T43" i="3"/>
  <c r="R43" i="3"/>
  <c r="M43" i="3"/>
  <c r="J43" i="3"/>
  <c r="F43" i="3"/>
  <c r="C43" i="3" s="1"/>
  <c r="AB42" i="3"/>
  <c r="Z42" i="3"/>
  <c r="W42" i="3"/>
  <c r="T42" i="3"/>
  <c r="R42" i="3"/>
  <c r="M42" i="3"/>
  <c r="J42" i="3"/>
  <c r="F42" i="3"/>
  <c r="C42" i="3"/>
  <c r="F40" i="1" s="1"/>
  <c r="AB41" i="3"/>
  <c r="Z41" i="3"/>
  <c r="W41" i="3"/>
  <c r="T41" i="3"/>
  <c r="R41" i="3"/>
  <c r="M41" i="3"/>
  <c r="J41" i="3"/>
  <c r="C41" i="3" s="1"/>
  <c r="F41" i="3"/>
  <c r="AB40" i="3"/>
  <c r="Z40" i="3"/>
  <c r="W40" i="3"/>
  <c r="T40" i="3"/>
  <c r="R40" i="3"/>
  <c r="M40" i="3"/>
  <c r="J40" i="3"/>
  <c r="F40" i="3"/>
  <c r="AB39" i="3"/>
  <c r="Z39" i="3"/>
  <c r="W39" i="3"/>
  <c r="T39" i="3"/>
  <c r="R39" i="3"/>
  <c r="M39" i="3"/>
  <c r="J39" i="3"/>
  <c r="C39" i="3" s="1"/>
  <c r="F39" i="3"/>
  <c r="AB38" i="3"/>
  <c r="Z38" i="3"/>
  <c r="W38" i="3"/>
  <c r="T38" i="3"/>
  <c r="R38" i="3"/>
  <c r="M38" i="3"/>
  <c r="J38" i="3"/>
  <c r="F38" i="3"/>
  <c r="C38" i="3" s="1"/>
  <c r="F36" i="1" s="1"/>
  <c r="AB37" i="3"/>
  <c r="Z37" i="3"/>
  <c r="W37" i="3"/>
  <c r="T37" i="3"/>
  <c r="R37" i="3"/>
  <c r="M37" i="3"/>
  <c r="J37" i="3"/>
  <c r="F37" i="3"/>
  <c r="AB36" i="3"/>
  <c r="Z36" i="3"/>
  <c r="W36" i="3"/>
  <c r="T36" i="3"/>
  <c r="R36" i="3"/>
  <c r="C36" i="3" s="1"/>
  <c r="M36" i="3"/>
  <c r="J36" i="3"/>
  <c r="F36" i="3"/>
  <c r="AB35" i="3"/>
  <c r="Z35" i="3"/>
  <c r="W35" i="3"/>
  <c r="T35" i="3"/>
  <c r="R35" i="3"/>
  <c r="M35" i="3"/>
  <c r="J35" i="3"/>
  <c r="C35" i="3" s="1"/>
  <c r="F35" i="3"/>
  <c r="AB34" i="3"/>
  <c r="Z34" i="3"/>
  <c r="W34" i="3"/>
  <c r="T34" i="3"/>
  <c r="R34" i="3"/>
  <c r="M34" i="3"/>
  <c r="J34" i="3"/>
  <c r="F34" i="3"/>
  <c r="C34" i="3" s="1"/>
  <c r="AB33" i="3"/>
  <c r="Z33" i="3"/>
  <c r="W33" i="3"/>
  <c r="T33" i="3"/>
  <c r="R33" i="3"/>
  <c r="M33" i="3"/>
  <c r="J33" i="3"/>
  <c r="F33" i="3"/>
  <c r="AB32" i="3"/>
  <c r="Z32" i="3"/>
  <c r="W32" i="3"/>
  <c r="T32" i="3"/>
  <c r="R32" i="3"/>
  <c r="M32" i="3"/>
  <c r="J32" i="3"/>
  <c r="F32" i="3"/>
  <c r="C32" i="3" s="1"/>
  <c r="AB31" i="3"/>
  <c r="Z31" i="3"/>
  <c r="W31" i="3"/>
  <c r="T31" i="3"/>
  <c r="R31" i="3"/>
  <c r="M31" i="3"/>
  <c r="J31" i="3"/>
  <c r="F31" i="3"/>
  <c r="C31" i="3"/>
  <c r="AB30" i="3"/>
  <c r="C30" i="3" s="1"/>
  <c r="Z30" i="3"/>
  <c r="W30" i="3"/>
  <c r="T30" i="3"/>
  <c r="R30" i="3"/>
  <c r="M30" i="3"/>
  <c r="J30" i="3"/>
  <c r="F30" i="3"/>
  <c r="AB29" i="3"/>
  <c r="Z29" i="3"/>
  <c r="W29" i="3"/>
  <c r="T29" i="3"/>
  <c r="R29" i="3"/>
  <c r="M29" i="3"/>
  <c r="J29" i="3"/>
  <c r="F29" i="3"/>
  <c r="AB28" i="3"/>
  <c r="Z28" i="3"/>
  <c r="W28" i="3"/>
  <c r="T28" i="3"/>
  <c r="R28" i="3"/>
  <c r="M28" i="3"/>
  <c r="J28" i="3"/>
  <c r="F28" i="3"/>
  <c r="C28" i="3" s="1"/>
  <c r="F26" i="1" s="1"/>
  <c r="AB27" i="3"/>
  <c r="Z27" i="3"/>
  <c r="W27" i="3"/>
  <c r="T27" i="3"/>
  <c r="R27" i="3"/>
  <c r="M27" i="3"/>
  <c r="J27" i="3"/>
  <c r="C27" i="3" s="1"/>
  <c r="F27" i="3"/>
  <c r="AB26" i="3"/>
  <c r="Z26" i="3"/>
  <c r="W26" i="3"/>
  <c r="T26" i="3"/>
  <c r="R26" i="3"/>
  <c r="M26" i="3"/>
  <c r="J26" i="3"/>
  <c r="F26" i="3"/>
  <c r="AB25" i="3"/>
  <c r="Z25" i="3"/>
  <c r="W25" i="3"/>
  <c r="C25" i="3" s="1"/>
  <c r="T25" i="3"/>
  <c r="R25" i="3"/>
  <c r="M25" i="3"/>
  <c r="J25" i="3"/>
  <c r="F25" i="3"/>
  <c r="AB24" i="3"/>
  <c r="Z24" i="3"/>
  <c r="W24" i="3"/>
  <c r="T24" i="3"/>
  <c r="R24" i="3"/>
  <c r="M24" i="3"/>
  <c r="J24" i="3"/>
  <c r="F24" i="3"/>
  <c r="C24" i="3"/>
  <c r="AB23" i="3"/>
  <c r="Z23" i="3"/>
  <c r="W23" i="3"/>
  <c r="T23" i="3"/>
  <c r="R23" i="3"/>
  <c r="M23" i="3"/>
  <c r="J23" i="3"/>
  <c r="C23" i="3" s="1"/>
  <c r="F23" i="3"/>
  <c r="AB22" i="3"/>
  <c r="Z22" i="3"/>
  <c r="W22" i="3"/>
  <c r="T22" i="3"/>
  <c r="R22" i="3"/>
  <c r="M22" i="3"/>
  <c r="J22" i="3"/>
  <c r="F22" i="3"/>
  <c r="AB21" i="3"/>
  <c r="Z21" i="3"/>
  <c r="W21" i="3"/>
  <c r="T21" i="3"/>
  <c r="R21" i="3"/>
  <c r="M21" i="3"/>
  <c r="J21" i="3"/>
  <c r="C21" i="3" s="1"/>
  <c r="F21" i="3"/>
  <c r="AB20" i="3"/>
  <c r="Z20" i="3"/>
  <c r="W20" i="3"/>
  <c r="T20" i="3"/>
  <c r="R20" i="3"/>
  <c r="M20" i="3"/>
  <c r="J20" i="3"/>
  <c r="F20" i="3"/>
  <c r="C20" i="3" s="1"/>
  <c r="F18" i="1" s="1"/>
  <c r="AB19" i="3"/>
  <c r="Z19" i="3"/>
  <c r="W19" i="3"/>
  <c r="T19" i="3"/>
  <c r="R19" i="3"/>
  <c r="M19" i="3"/>
  <c r="J19" i="3"/>
  <c r="F19" i="3"/>
  <c r="C19" i="3" s="1"/>
  <c r="AB18" i="3"/>
  <c r="Z18" i="3"/>
  <c r="W18" i="3"/>
  <c r="T18" i="3"/>
  <c r="R18" i="3"/>
  <c r="C18" i="3" s="1"/>
  <c r="M18" i="3"/>
  <c r="J18" i="3"/>
  <c r="F18" i="3"/>
  <c r="AB17" i="3"/>
  <c r="Z17" i="3"/>
  <c r="W17" i="3"/>
  <c r="T17" i="3"/>
  <c r="R17" i="3"/>
  <c r="M17" i="3"/>
  <c r="J17" i="3"/>
  <c r="C17" i="3" s="1"/>
  <c r="F17" i="3"/>
  <c r="AB16" i="3"/>
  <c r="Z16" i="3"/>
  <c r="W16" i="3"/>
  <c r="T16" i="3"/>
  <c r="R16" i="3"/>
  <c r="M16" i="3"/>
  <c r="J16" i="3"/>
  <c r="F16" i="3"/>
  <c r="C16" i="3" s="1"/>
  <c r="F14" i="1" s="1"/>
  <c r="AB15" i="3"/>
  <c r="Z15" i="3"/>
  <c r="W15" i="3"/>
  <c r="T15" i="3"/>
  <c r="R15" i="3"/>
  <c r="M15" i="3"/>
  <c r="J15" i="3"/>
  <c r="F15" i="3"/>
  <c r="AB14" i="3"/>
  <c r="Z14" i="3"/>
  <c r="W14" i="3"/>
  <c r="T14" i="3"/>
  <c r="R14" i="3"/>
  <c r="M14" i="3"/>
  <c r="J14" i="3"/>
  <c r="F14" i="3"/>
  <c r="C14" i="3" s="1"/>
  <c r="AB13" i="3"/>
  <c r="Z13" i="3"/>
  <c r="W13" i="3"/>
  <c r="T13" i="3"/>
  <c r="R13" i="3"/>
  <c r="M13" i="3"/>
  <c r="J13" i="3"/>
  <c r="F13" i="3"/>
  <c r="C13" i="3"/>
  <c r="AB12" i="3"/>
  <c r="C12" i="3" s="1"/>
  <c r="Z12" i="3"/>
  <c r="W12" i="3"/>
  <c r="T12" i="3"/>
  <c r="R12" i="3"/>
  <c r="M12" i="3"/>
  <c r="J12" i="3"/>
  <c r="F12" i="3"/>
  <c r="AB11" i="3"/>
  <c r="Z11" i="3"/>
  <c r="W11" i="3"/>
  <c r="T11" i="3"/>
  <c r="R11" i="3"/>
  <c r="M11" i="3"/>
  <c r="J11" i="3"/>
  <c r="F11" i="3"/>
  <c r="AB10" i="3"/>
  <c r="Z10" i="3"/>
  <c r="W10" i="3"/>
  <c r="T10" i="3"/>
  <c r="R10" i="3"/>
  <c r="M10" i="3"/>
  <c r="J10" i="3"/>
  <c r="F10" i="3"/>
  <c r="C10" i="3" s="1"/>
  <c r="F8" i="1" s="1"/>
  <c r="AB9" i="3"/>
  <c r="Z9" i="3"/>
  <c r="W9" i="3"/>
  <c r="T9" i="3"/>
  <c r="R9" i="3"/>
  <c r="M9" i="3"/>
  <c r="J9" i="3"/>
  <c r="C9" i="3" s="1"/>
  <c r="F9" i="3"/>
  <c r="AB8" i="3"/>
  <c r="Z8" i="3"/>
  <c r="W8" i="3"/>
  <c r="T8" i="3"/>
  <c r="R8" i="3"/>
  <c r="M8" i="3"/>
  <c r="M57" i="3" s="1"/>
  <c r="J8" i="3"/>
  <c r="F8" i="3"/>
  <c r="AB7" i="3"/>
  <c r="Z7" i="3"/>
  <c r="W7" i="3"/>
  <c r="C7" i="3" s="1"/>
  <c r="T7" i="3"/>
  <c r="R7" i="3"/>
  <c r="M7" i="3"/>
  <c r="J7" i="3"/>
  <c r="F7" i="3"/>
  <c r="AB6" i="3"/>
  <c r="Z6" i="3"/>
  <c r="W6" i="3"/>
  <c r="T6" i="3"/>
  <c r="R6" i="3"/>
  <c r="M6" i="3"/>
  <c r="J6" i="3"/>
  <c r="F6" i="3"/>
  <c r="C6" i="3"/>
  <c r="AB5" i="3"/>
  <c r="Z5" i="3"/>
  <c r="W5" i="3"/>
  <c r="T5" i="3"/>
  <c r="R5" i="3"/>
  <c r="M5" i="3"/>
  <c r="J5" i="3"/>
  <c r="C5" i="3" s="1"/>
  <c r="F5" i="3"/>
  <c r="AB4" i="3"/>
  <c r="Z4" i="3"/>
  <c r="Z58" i="3" s="1"/>
  <c r="W4" i="3"/>
  <c r="T4" i="3"/>
  <c r="R4" i="3"/>
  <c r="M4" i="3"/>
  <c r="J4" i="3"/>
  <c r="F4" i="3"/>
  <c r="R57" i="2"/>
  <c r="P57" i="2"/>
  <c r="N57" i="2"/>
  <c r="L57" i="2"/>
  <c r="I57" i="2"/>
  <c r="F57" i="2"/>
  <c r="E57" i="2"/>
  <c r="R56" i="2"/>
  <c r="P56" i="2"/>
  <c r="N56" i="2"/>
  <c r="L56" i="2"/>
  <c r="I56" i="2"/>
  <c r="F56" i="2"/>
  <c r="E56" i="2"/>
  <c r="Q54" i="2"/>
  <c r="O54" i="2"/>
  <c r="M54" i="2"/>
  <c r="J54" i="2"/>
  <c r="G54" i="2"/>
  <c r="Q53" i="2"/>
  <c r="O53" i="2"/>
  <c r="M53" i="2"/>
  <c r="J53" i="2"/>
  <c r="G53" i="2"/>
  <c r="Q52" i="2"/>
  <c r="O52" i="2"/>
  <c r="M52" i="2"/>
  <c r="J52" i="2"/>
  <c r="G52" i="2"/>
  <c r="Q51" i="2"/>
  <c r="O51" i="2"/>
  <c r="M51" i="2"/>
  <c r="J51" i="2"/>
  <c r="G51" i="2"/>
  <c r="Q50" i="2"/>
  <c r="O50" i="2"/>
  <c r="M50" i="2"/>
  <c r="J50" i="2"/>
  <c r="G50" i="2"/>
  <c r="Q49" i="2"/>
  <c r="O49" i="2"/>
  <c r="M49" i="2"/>
  <c r="J49" i="2"/>
  <c r="G49" i="2"/>
  <c r="Q48" i="2"/>
  <c r="O48" i="2"/>
  <c r="M48" i="2"/>
  <c r="J48" i="2"/>
  <c r="G48" i="2"/>
  <c r="Q47" i="2"/>
  <c r="O47" i="2"/>
  <c r="M47" i="2"/>
  <c r="J47" i="2"/>
  <c r="G47" i="2"/>
  <c r="Q46" i="2"/>
  <c r="O46" i="2"/>
  <c r="M46" i="2"/>
  <c r="J46" i="2"/>
  <c r="G46" i="2"/>
  <c r="Q45" i="2"/>
  <c r="O45" i="2"/>
  <c r="M45" i="2"/>
  <c r="J45" i="2"/>
  <c r="G45" i="2"/>
  <c r="Q44" i="2"/>
  <c r="O44" i="2"/>
  <c r="M44" i="2"/>
  <c r="J44" i="2"/>
  <c r="G44" i="2"/>
  <c r="Q43" i="2"/>
  <c r="O43" i="2"/>
  <c r="M43" i="2"/>
  <c r="J43" i="2"/>
  <c r="G43" i="2"/>
  <c r="Q42" i="2"/>
  <c r="O42" i="2"/>
  <c r="M42" i="2"/>
  <c r="J42" i="2"/>
  <c r="G42" i="2"/>
  <c r="Q41" i="2"/>
  <c r="O41" i="2"/>
  <c r="M41" i="2"/>
  <c r="J41" i="2"/>
  <c r="G41" i="2"/>
  <c r="Q40" i="2"/>
  <c r="O40" i="2"/>
  <c r="M40" i="2"/>
  <c r="J40" i="2"/>
  <c r="G40" i="2"/>
  <c r="Q39" i="2"/>
  <c r="O39" i="2"/>
  <c r="M39" i="2"/>
  <c r="J39" i="2"/>
  <c r="G39" i="2"/>
  <c r="Q38" i="2"/>
  <c r="O38" i="2"/>
  <c r="M38" i="2"/>
  <c r="J38" i="2"/>
  <c r="G38" i="2"/>
  <c r="Q37" i="2"/>
  <c r="O37" i="2"/>
  <c r="M37" i="2"/>
  <c r="J37" i="2"/>
  <c r="G37" i="2"/>
  <c r="Q36" i="2"/>
  <c r="O36" i="2"/>
  <c r="M36" i="2"/>
  <c r="J36" i="2"/>
  <c r="G36" i="2"/>
  <c r="Q35" i="2"/>
  <c r="O35" i="2"/>
  <c r="M35" i="2"/>
  <c r="J35" i="2"/>
  <c r="G35" i="2"/>
  <c r="Q34" i="2"/>
  <c r="O34" i="2"/>
  <c r="M34" i="2"/>
  <c r="J34" i="2"/>
  <c r="G34" i="2"/>
  <c r="Q33" i="2"/>
  <c r="O33" i="2"/>
  <c r="M33" i="2"/>
  <c r="J33" i="2"/>
  <c r="G33" i="2"/>
  <c r="Q32" i="2"/>
  <c r="O32" i="2"/>
  <c r="M32" i="2"/>
  <c r="J32" i="2"/>
  <c r="G32" i="2"/>
  <c r="Q31" i="2"/>
  <c r="O31" i="2"/>
  <c r="M31" i="2"/>
  <c r="J31" i="2"/>
  <c r="G31" i="2"/>
  <c r="Q30" i="2"/>
  <c r="O30" i="2"/>
  <c r="M30" i="2"/>
  <c r="J30" i="2"/>
  <c r="G30" i="2"/>
  <c r="Q29" i="2"/>
  <c r="O29" i="2"/>
  <c r="M29" i="2"/>
  <c r="J29" i="2"/>
  <c r="G29" i="2"/>
  <c r="Q28" i="2"/>
  <c r="O28" i="2"/>
  <c r="M28" i="2"/>
  <c r="J28" i="2"/>
  <c r="G28" i="2"/>
  <c r="Q27" i="2"/>
  <c r="O27" i="2"/>
  <c r="M27" i="2"/>
  <c r="J27" i="2"/>
  <c r="G27" i="2"/>
  <c r="Q26" i="2"/>
  <c r="O26" i="2"/>
  <c r="M26" i="2"/>
  <c r="J26" i="2"/>
  <c r="G26" i="2"/>
  <c r="Q25" i="2"/>
  <c r="O25" i="2"/>
  <c r="M25" i="2"/>
  <c r="J25" i="2"/>
  <c r="G25" i="2"/>
  <c r="Q24" i="2"/>
  <c r="O24" i="2"/>
  <c r="M24" i="2"/>
  <c r="J24" i="2"/>
  <c r="G24" i="2"/>
  <c r="Q23" i="2"/>
  <c r="O23" i="2"/>
  <c r="M23" i="2"/>
  <c r="J23" i="2"/>
  <c r="G23" i="2"/>
  <c r="Q22" i="2"/>
  <c r="O22" i="2"/>
  <c r="M22" i="2"/>
  <c r="J22" i="2"/>
  <c r="G22" i="2"/>
  <c r="Q21" i="2"/>
  <c r="O21" i="2"/>
  <c r="M21" i="2"/>
  <c r="J21" i="2"/>
  <c r="G21" i="2"/>
  <c r="Q20" i="2"/>
  <c r="O20" i="2"/>
  <c r="M20" i="2"/>
  <c r="J20" i="2"/>
  <c r="G20" i="2"/>
  <c r="Q19" i="2"/>
  <c r="O19" i="2"/>
  <c r="M19" i="2"/>
  <c r="J19" i="2"/>
  <c r="G19" i="2"/>
  <c r="Q18" i="2"/>
  <c r="O18" i="2"/>
  <c r="M18" i="2"/>
  <c r="J18" i="2"/>
  <c r="G18" i="2"/>
  <c r="Q17" i="2"/>
  <c r="O17" i="2"/>
  <c r="M17" i="2"/>
  <c r="J17" i="2"/>
  <c r="G17" i="2"/>
  <c r="Q16" i="2"/>
  <c r="O16" i="2"/>
  <c r="M16" i="2"/>
  <c r="J16" i="2"/>
  <c r="G16" i="2"/>
  <c r="Q15" i="2"/>
  <c r="O15" i="2"/>
  <c r="M15" i="2"/>
  <c r="J15" i="2"/>
  <c r="G15" i="2"/>
  <c r="Q14" i="2"/>
  <c r="O14" i="2"/>
  <c r="M14" i="2"/>
  <c r="J14" i="2"/>
  <c r="G14" i="2"/>
  <c r="Q13" i="2"/>
  <c r="O13" i="2"/>
  <c r="M13" i="2"/>
  <c r="J13" i="2"/>
  <c r="G13" i="2"/>
  <c r="Q12" i="2"/>
  <c r="O12" i="2"/>
  <c r="M12" i="2"/>
  <c r="J12" i="2"/>
  <c r="G12" i="2"/>
  <c r="Q11" i="2"/>
  <c r="O11" i="2"/>
  <c r="M11" i="2"/>
  <c r="J11" i="2"/>
  <c r="G11" i="2"/>
  <c r="Q10" i="2"/>
  <c r="O10" i="2"/>
  <c r="M10" i="2"/>
  <c r="J10" i="2"/>
  <c r="G10" i="2"/>
  <c r="Q9" i="2"/>
  <c r="O9" i="2"/>
  <c r="M9" i="2"/>
  <c r="M57" i="2" s="1"/>
  <c r="J9" i="2"/>
  <c r="G9" i="2"/>
  <c r="Q8" i="2"/>
  <c r="O8" i="2"/>
  <c r="M8" i="2"/>
  <c r="J8" i="2"/>
  <c r="G8" i="2"/>
  <c r="Q7" i="2"/>
  <c r="O7" i="2"/>
  <c r="M7" i="2"/>
  <c r="J7" i="2"/>
  <c r="G7" i="2"/>
  <c r="Q6" i="2"/>
  <c r="O6" i="2"/>
  <c r="M6" i="2"/>
  <c r="J6" i="2"/>
  <c r="G6" i="2"/>
  <c r="Q5" i="2"/>
  <c r="O5" i="2"/>
  <c r="M5" i="2"/>
  <c r="J5" i="2"/>
  <c r="G5" i="2"/>
  <c r="Q4" i="2"/>
  <c r="O4" i="2"/>
  <c r="M4" i="2"/>
  <c r="J4" i="2"/>
  <c r="G4" i="2"/>
  <c r="Q3" i="2"/>
  <c r="O3" i="2"/>
  <c r="M3" i="2"/>
  <c r="M56" i="2" s="1"/>
  <c r="J3" i="2"/>
  <c r="G3" i="2"/>
  <c r="G51" i="1"/>
  <c r="G49" i="1"/>
  <c r="F43" i="1"/>
  <c r="G40" i="1"/>
  <c r="G39" i="1"/>
  <c r="G37" i="1"/>
  <c r="G35" i="1"/>
  <c r="F32" i="1"/>
  <c r="G23" i="1"/>
  <c r="F21" i="1"/>
  <c r="G16" i="1"/>
  <c r="G15" i="1"/>
  <c r="G14" i="1"/>
  <c r="G13" i="1"/>
  <c r="G11" i="1"/>
  <c r="G3" i="1"/>
  <c r="F34" i="1" l="1"/>
  <c r="G31" i="1"/>
  <c r="F30" i="1"/>
  <c r="F58" i="3"/>
  <c r="S10" i="2"/>
  <c r="R58" i="3"/>
  <c r="R57" i="3"/>
  <c r="F57" i="3"/>
  <c r="F17" i="1"/>
  <c r="F46" i="1"/>
  <c r="O58" i="4"/>
  <c r="G25" i="1"/>
  <c r="F28" i="1"/>
  <c r="F52" i="1"/>
  <c r="O56" i="2"/>
  <c r="F48" i="1"/>
  <c r="C37" i="3"/>
  <c r="F12" i="1"/>
  <c r="F23" i="1"/>
  <c r="F53" i="1"/>
  <c r="F16" i="1"/>
  <c r="D14" i="4"/>
  <c r="H19" i="2"/>
  <c r="G36" i="1"/>
  <c r="F10" i="1"/>
  <c r="F5" i="1"/>
  <c r="F41" i="1"/>
  <c r="T58" i="3"/>
  <c r="F51" i="1"/>
  <c r="F15" i="1"/>
  <c r="C46" i="3"/>
  <c r="C7" i="4"/>
  <c r="F58" i="4"/>
  <c r="F59" i="4"/>
  <c r="J57" i="2"/>
  <c r="F25" i="1"/>
  <c r="T57" i="3"/>
  <c r="C5" i="4"/>
  <c r="I59" i="4"/>
  <c r="I58" i="4"/>
  <c r="G32" i="1"/>
  <c r="G46" i="1"/>
  <c r="C51" i="4"/>
  <c r="G19" i="1"/>
  <c r="G41" i="1"/>
  <c r="G50" i="1"/>
  <c r="K31" i="2"/>
  <c r="K49" i="2"/>
  <c r="H54" i="2"/>
  <c r="F3" i="1"/>
  <c r="F39" i="1"/>
  <c r="C52" i="3"/>
  <c r="K58" i="4"/>
  <c r="K59" i="4"/>
  <c r="C29" i="4"/>
  <c r="D40" i="4"/>
  <c r="C56" i="4"/>
  <c r="F22" i="1"/>
  <c r="F37" i="1"/>
  <c r="G10" i="1"/>
  <c r="F11" i="1"/>
  <c r="S33" i="2"/>
  <c r="S51" i="2"/>
  <c r="G8" i="1"/>
  <c r="G21" i="1"/>
  <c r="G34" i="1"/>
  <c r="K50" i="2"/>
  <c r="W57" i="3"/>
  <c r="G30" i="1"/>
  <c r="D33" i="4"/>
  <c r="F33" i="1"/>
  <c r="Z57" i="3"/>
  <c r="G17" i="1"/>
  <c r="G43" i="1"/>
  <c r="S4" i="2"/>
  <c r="M59" i="4"/>
  <c r="G7" i="1"/>
  <c r="G33" i="1"/>
  <c r="G42" i="1"/>
  <c r="O57" i="2"/>
  <c r="S16" i="2"/>
  <c r="S34" i="2"/>
  <c r="C8" i="3"/>
  <c r="C26" i="3"/>
  <c r="C44" i="3"/>
  <c r="O59" i="4"/>
  <c r="C8" i="4"/>
  <c r="G18" i="1"/>
  <c r="G6" i="1"/>
  <c r="F29" i="1"/>
  <c r="Q57" i="2"/>
  <c r="S3" i="2"/>
  <c r="H7" i="2"/>
  <c r="Q56" i="2"/>
  <c r="S21" i="2" s="1"/>
  <c r="C4" i="3"/>
  <c r="C15" i="3"/>
  <c r="C22" i="3"/>
  <c r="C33" i="3"/>
  <c r="C47" i="3"/>
  <c r="C51" i="3"/>
  <c r="D6" i="4"/>
  <c r="C32" i="4"/>
  <c r="G44" i="1"/>
  <c r="G9" i="1"/>
  <c r="G22" i="1"/>
  <c r="F7" i="1"/>
  <c r="F19" i="1"/>
  <c r="K7" i="2"/>
  <c r="H12" i="2"/>
  <c r="J57" i="3"/>
  <c r="C11" i="3"/>
  <c r="D49" i="3" s="1"/>
  <c r="C29" i="3"/>
  <c r="C40" i="3"/>
  <c r="C30" i="4"/>
  <c r="F4" i="1"/>
  <c r="F47" i="1"/>
  <c r="G57" i="2"/>
  <c r="S40" i="2"/>
  <c r="M58" i="3"/>
  <c r="M58" i="4"/>
  <c r="G20" i="1"/>
  <c r="D23" i="4"/>
  <c r="C41" i="4"/>
  <c r="C48" i="4"/>
  <c r="G56" i="2"/>
  <c r="J58" i="3"/>
  <c r="J56" i="2"/>
  <c r="K20" i="2" s="1"/>
  <c r="W58" i="3"/>
  <c r="D44" i="3" l="1"/>
  <c r="F42" i="1"/>
  <c r="D5" i="4"/>
  <c r="C58" i="4"/>
  <c r="C59" i="4"/>
  <c r="G2" i="1"/>
  <c r="D19" i="4"/>
  <c r="D31" i="4"/>
  <c r="D15" i="4"/>
  <c r="D26" i="4"/>
  <c r="D55" i="4"/>
  <c r="D10" i="4"/>
  <c r="D22" i="4"/>
  <c r="D7" i="3"/>
  <c r="H11" i="2"/>
  <c r="H5" i="2"/>
  <c r="H53" i="2"/>
  <c r="H47" i="2"/>
  <c r="H41" i="2"/>
  <c r="C41" i="2" s="1"/>
  <c r="H35" i="2"/>
  <c r="C35" i="2" s="1"/>
  <c r="H29" i="2"/>
  <c r="H23" i="2"/>
  <c r="H17" i="2"/>
  <c r="H40" i="2"/>
  <c r="C40" i="2" s="1"/>
  <c r="H22" i="2"/>
  <c r="H4" i="2"/>
  <c r="C4" i="2" s="1"/>
  <c r="H38" i="2"/>
  <c r="H20" i="2"/>
  <c r="H21" i="2"/>
  <c r="H51" i="2"/>
  <c r="C51" i="2" s="1"/>
  <c r="H33" i="2"/>
  <c r="C33" i="2" s="1"/>
  <c r="H15" i="2"/>
  <c r="C15" i="2" s="1"/>
  <c r="H46" i="2"/>
  <c r="C46" i="2" s="1"/>
  <c r="H28" i="2"/>
  <c r="H10" i="2"/>
  <c r="H39" i="2"/>
  <c r="H3" i="2"/>
  <c r="H8" i="2"/>
  <c r="C8" i="2" s="1"/>
  <c r="H52" i="2"/>
  <c r="H34" i="2"/>
  <c r="H16" i="2"/>
  <c r="H50" i="2"/>
  <c r="H44" i="2"/>
  <c r="H26" i="2"/>
  <c r="C26" i="2" s="1"/>
  <c r="H32" i="2"/>
  <c r="H27" i="2"/>
  <c r="H45" i="2"/>
  <c r="H9" i="2"/>
  <c r="H14" i="2"/>
  <c r="D9" i="4"/>
  <c r="D51" i="4"/>
  <c r="G48" i="1"/>
  <c r="D9" i="3"/>
  <c r="H48" i="2"/>
  <c r="C57" i="3"/>
  <c r="C58" i="3"/>
  <c r="F2" i="1"/>
  <c r="D4" i="3"/>
  <c r="D16" i="3"/>
  <c r="D38" i="3"/>
  <c r="D34" i="3"/>
  <c r="D20" i="3"/>
  <c r="D28" i="3"/>
  <c r="D10" i="3"/>
  <c r="D46" i="4"/>
  <c r="F50" i="1"/>
  <c r="D52" i="3"/>
  <c r="H18" i="2"/>
  <c r="C18" i="2" s="1"/>
  <c r="D49" i="4"/>
  <c r="H49" i="2"/>
  <c r="K37" i="2"/>
  <c r="S15" i="2"/>
  <c r="D25" i="3"/>
  <c r="D54" i="3"/>
  <c r="D30" i="4"/>
  <c r="G27" i="1"/>
  <c r="D11" i="3"/>
  <c r="F9" i="1"/>
  <c r="D21" i="3"/>
  <c r="D54" i="4"/>
  <c r="D42" i="4"/>
  <c r="D39" i="3"/>
  <c r="D41" i="3"/>
  <c r="K13" i="2"/>
  <c r="S45" i="2"/>
  <c r="K19" i="2"/>
  <c r="C19" i="2" s="1"/>
  <c r="D12" i="3"/>
  <c r="D50" i="4"/>
  <c r="D17" i="4"/>
  <c r="D25" i="4"/>
  <c r="D17" i="3"/>
  <c r="D55" i="3"/>
  <c r="K43" i="2"/>
  <c r="H42" i="2"/>
  <c r="D52" i="4"/>
  <c r="D21" i="4"/>
  <c r="D24" i="3"/>
  <c r="K8" i="2"/>
  <c r="H31" i="2"/>
  <c r="D14" i="3"/>
  <c r="H30" i="2"/>
  <c r="C30" i="2" s="1"/>
  <c r="D47" i="4"/>
  <c r="D11" i="4"/>
  <c r="D23" i="3"/>
  <c r="S27" i="2"/>
  <c r="S9" i="2"/>
  <c r="H37" i="2"/>
  <c r="S46" i="2"/>
  <c r="D48" i="4"/>
  <c r="G45" i="1"/>
  <c r="H24" i="2"/>
  <c r="K25" i="2"/>
  <c r="H25" i="2"/>
  <c r="C25" i="2" s="1"/>
  <c r="D8" i="4"/>
  <c r="G5" i="1"/>
  <c r="D6" i="3"/>
  <c r="D5" i="3"/>
  <c r="H13" i="2"/>
  <c r="K54" i="2"/>
  <c r="C54" i="2" s="1"/>
  <c r="K48" i="2"/>
  <c r="K42" i="2"/>
  <c r="K36" i="2"/>
  <c r="K30" i="2"/>
  <c r="K24" i="2"/>
  <c r="K18" i="2"/>
  <c r="K12" i="2"/>
  <c r="C12" i="2" s="1"/>
  <c r="K6" i="2"/>
  <c r="K51" i="2"/>
  <c r="K33" i="2"/>
  <c r="K15" i="2"/>
  <c r="K46" i="2"/>
  <c r="K28" i="2"/>
  <c r="K10" i="2"/>
  <c r="K27" i="2"/>
  <c r="K41" i="2"/>
  <c r="K23" i="2"/>
  <c r="K5" i="2"/>
  <c r="K47" i="2"/>
  <c r="K29" i="2"/>
  <c r="K9" i="2"/>
  <c r="K40" i="2"/>
  <c r="K39" i="2"/>
  <c r="K21" i="2"/>
  <c r="K3" i="2"/>
  <c r="K11" i="2"/>
  <c r="K45" i="2"/>
  <c r="K52" i="2"/>
  <c r="K34" i="2"/>
  <c r="K16" i="2"/>
  <c r="K53" i="2"/>
  <c r="K22" i="2"/>
  <c r="K35" i="2"/>
  <c r="K4" i="2"/>
  <c r="K17" i="2"/>
  <c r="D38" i="4"/>
  <c r="C7" i="2"/>
  <c r="D51" i="3"/>
  <c r="F49" i="1"/>
  <c r="F24" i="1"/>
  <c r="D26" i="3"/>
  <c r="D29" i="4"/>
  <c r="G26" i="1"/>
  <c r="F20" i="1"/>
  <c r="D22" i="3"/>
  <c r="D13" i="4"/>
  <c r="D27" i="3"/>
  <c r="D15" i="3"/>
  <c r="F13" i="1"/>
  <c r="D37" i="4"/>
  <c r="K26" i="2"/>
  <c r="D12" i="4"/>
  <c r="K38" i="2"/>
  <c r="H43" i="2"/>
  <c r="C43" i="2" s="1"/>
  <c r="D45" i="4"/>
  <c r="D24" i="4"/>
  <c r="D35" i="4"/>
  <c r="H6" i="2"/>
  <c r="D30" i="3"/>
  <c r="K32" i="2"/>
  <c r="S39" i="2"/>
  <c r="D20" i="4"/>
  <c r="D53" i="3"/>
  <c r="D41" i="4"/>
  <c r="G38" i="1"/>
  <c r="K14" i="2"/>
  <c r="D32" i="4"/>
  <c r="G29" i="1"/>
  <c r="D36" i="4"/>
  <c r="D42" i="3"/>
  <c r="D56" i="4"/>
  <c r="G53" i="1"/>
  <c r="D18" i="4"/>
  <c r="D39" i="4"/>
  <c r="F35" i="1"/>
  <c r="D37" i="3"/>
  <c r="D28" i="4"/>
  <c r="D32" i="3"/>
  <c r="G4" i="1"/>
  <c r="D7" i="4"/>
  <c r="D43" i="4"/>
  <c r="D50" i="3"/>
  <c r="D48" i="3"/>
  <c r="D34" i="4"/>
  <c r="F38" i="1"/>
  <c r="D40" i="3"/>
  <c r="D47" i="3"/>
  <c r="F45" i="1"/>
  <c r="S50" i="2"/>
  <c r="S44" i="2"/>
  <c r="S38" i="2"/>
  <c r="S32" i="2"/>
  <c r="S26" i="2"/>
  <c r="S20" i="2"/>
  <c r="S14" i="2"/>
  <c r="S8" i="2"/>
  <c r="S54" i="2"/>
  <c r="S36" i="2"/>
  <c r="S18" i="2"/>
  <c r="S48" i="2"/>
  <c r="S49" i="2"/>
  <c r="S31" i="2"/>
  <c r="S13" i="2"/>
  <c r="S6" i="2"/>
  <c r="S53" i="2"/>
  <c r="S12" i="2"/>
  <c r="S7" i="2"/>
  <c r="S47" i="2"/>
  <c r="S29" i="2"/>
  <c r="S11" i="2"/>
  <c r="S42" i="2"/>
  <c r="S24" i="2"/>
  <c r="S35" i="2"/>
  <c r="S17" i="2"/>
  <c r="S37" i="2"/>
  <c r="S19" i="2"/>
  <c r="S30" i="2"/>
  <c r="S25" i="2"/>
  <c r="S43" i="2"/>
  <c r="S5" i="2"/>
  <c r="S57" i="2" s="1"/>
  <c r="S41" i="2"/>
  <c r="S23" i="2"/>
  <c r="D8" i="3"/>
  <c r="F6" i="1"/>
  <c r="D35" i="3"/>
  <c r="D13" i="3"/>
  <c r="D27" i="4"/>
  <c r="K44" i="2"/>
  <c r="D44" i="4"/>
  <c r="D45" i="3"/>
  <c r="D53" i="4"/>
  <c r="D43" i="3"/>
  <c r="D36" i="3"/>
  <c r="F27" i="1"/>
  <c r="D29" i="3"/>
  <c r="D33" i="3"/>
  <c r="F31" i="1"/>
  <c r="D31" i="3"/>
  <c r="S52" i="2"/>
  <c r="S22" i="2"/>
  <c r="D16" i="4"/>
  <c r="H36" i="2"/>
  <c r="D46" i="3"/>
  <c r="F44" i="1"/>
  <c r="D18" i="3"/>
  <c r="S28" i="2"/>
  <c r="D19" i="3"/>
  <c r="E11" i="1" l="1"/>
  <c r="C11" i="1" s="1"/>
  <c r="E18" i="1"/>
  <c r="C18" i="1" s="1"/>
  <c r="E53" i="1"/>
  <c r="C53" i="1" s="1"/>
  <c r="E40" i="1"/>
  <c r="C40" i="1" s="1"/>
  <c r="C48" i="2"/>
  <c r="E50" i="1"/>
  <c r="C50" i="1" s="1"/>
  <c r="C24" i="2"/>
  <c r="C16" i="2"/>
  <c r="C34" i="2"/>
  <c r="C20" i="2"/>
  <c r="C5" i="2"/>
  <c r="G57" i="1"/>
  <c r="G56" i="1"/>
  <c r="G55" i="1"/>
  <c r="E45" i="1"/>
  <c r="C45" i="1" s="1"/>
  <c r="E25" i="1"/>
  <c r="C25" i="1" s="1"/>
  <c r="E24" i="1"/>
  <c r="C24" i="1" s="1"/>
  <c r="C44" i="2"/>
  <c r="C50" i="2"/>
  <c r="C47" i="2"/>
  <c r="C31" i="2"/>
  <c r="C21" i="2"/>
  <c r="C53" i="2"/>
  <c r="C52" i="2"/>
  <c r="C38" i="2"/>
  <c r="C11" i="2"/>
  <c r="F55" i="1"/>
  <c r="F57" i="1"/>
  <c r="F56" i="1"/>
  <c r="C29" i="2"/>
  <c r="E34" i="1"/>
  <c r="C34" i="1" s="1"/>
  <c r="E42" i="1"/>
  <c r="C42" i="1" s="1"/>
  <c r="E29" i="1"/>
  <c r="C29" i="1" s="1"/>
  <c r="E32" i="1"/>
  <c r="C32" i="1" s="1"/>
  <c r="E7" i="1"/>
  <c r="C7" i="1" s="1"/>
  <c r="E3" i="1"/>
  <c r="C3" i="1" s="1"/>
  <c r="C37" i="2"/>
  <c r="C14" i="2"/>
  <c r="H57" i="2"/>
  <c r="C3" i="2"/>
  <c r="H56" i="2"/>
  <c r="C22" i="2"/>
  <c r="C13" i="2"/>
  <c r="C42" i="2"/>
  <c r="C9" i="2"/>
  <c r="D51" i="2" s="1"/>
  <c r="C39" i="2"/>
  <c r="E39" i="1"/>
  <c r="C39" i="1" s="1"/>
  <c r="C36" i="2"/>
  <c r="C6" i="2"/>
  <c r="C45" i="2"/>
  <c r="C10" i="2"/>
  <c r="C17" i="2"/>
  <c r="S56" i="2"/>
  <c r="C32" i="2"/>
  <c r="E17" i="1"/>
  <c r="C17" i="1" s="1"/>
  <c r="E14" i="1"/>
  <c r="C14" i="1" s="1"/>
  <c r="E6" i="1"/>
  <c r="C6" i="1" s="1"/>
  <c r="K57" i="2"/>
  <c r="K56" i="2"/>
  <c r="C49" i="2"/>
  <c r="C27" i="2"/>
  <c r="C28" i="2"/>
  <c r="C23" i="2"/>
  <c r="D39" i="2" l="1"/>
  <c r="E38" i="1"/>
  <c r="C38" i="1" s="1"/>
  <c r="D38" i="2"/>
  <c r="E37" i="1"/>
  <c r="C37" i="1" s="1"/>
  <c r="D22" i="2"/>
  <c r="E21" i="1"/>
  <c r="C21" i="1" s="1"/>
  <c r="D46" i="2"/>
  <c r="E52" i="1"/>
  <c r="C52" i="1" s="1"/>
  <c r="D53" i="2"/>
  <c r="E41" i="1"/>
  <c r="C41" i="1" s="1"/>
  <c r="D42" i="2"/>
  <c r="E27" i="1"/>
  <c r="C27" i="1" s="1"/>
  <c r="D28" i="2"/>
  <c r="E51" i="1"/>
  <c r="C51" i="1" s="1"/>
  <c r="D52" i="2"/>
  <c r="D41" i="2"/>
  <c r="D27" i="2"/>
  <c r="E26" i="1"/>
  <c r="C26" i="1" s="1"/>
  <c r="E16" i="1"/>
  <c r="C16" i="1" s="1"/>
  <c r="D17" i="2"/>
  <c r="E48" i="1"/>
  <c r="C48" i="1" s="1"/>
  <c r="D49" i="2"/>
  <c r="D10" i="2"/>
  <c r="E9" i="1"/>
  <c r="C9" i="1" s="1"/>
  <c r="C56" i="2"/>
  <c r="C57" i="2"/>
  <c r="E2" i="1"/>
  <c r="D3" i="2"/>
  <c r="D43" i="2"/>
  <c r="E20" i="1"/>
  <c r="C20" i="1" s="1"/>
  <c r="D21" i="2"/>
  <c r="D54" i="2"/>
  <c r="D24" i="2"/>
  <c r="E23" i="1"/>
  <c r="C23" i="1" s="1"/>
  <c r="D18" i="2"/>
  <c r="D33" i="2"/>
  <c r="E22" i="1"/>
  <c r="C22" i="1" s="1"/>
  <c r="D23" i="2"/>
  <c r="E12" i="1"/>
  <c r="C12" i="1" s="1"/>
  <c r="D13" i="2"/>
  <c r="D48" i="2"/>
  <c r="E47" i="1"/>
  <c r="C47" i="1" s="1"/>
  <c r="D30" i="2"/>
  <c r="E44" i="1"/>
  <c r="C44" i="1" s="1"/>
  <c r="D45" i="2"/>
  <c r="E30" i="1"/>
  <c r="C30" i="1" s="1"/>
  <c r="D31" i="2"/>
  <c r="E5" i="1"/>
  <c r="C5" i="1" s="1"/>
  <c r="D6" i="2"/>
  <c r="D14" i="2"/>
  <c r="E13" i="1"/>
  <c r="C13" i="1" s="1"/>
  <c r="D35" i="2"/>
  <c r="E46" i="1"/>
  <c r="C46" i="1" s="1"/>
  <c r="D47" i="2"/>
  <c r="E4" i="1"/>
  <c r="C4" i="1" s="1"/>
  <c r="D5" i="2"/>
  <c r="D19" i="2"/>
  <c r="D7" i="2"/>
  <c r="D36" i="2"/>
  <c r="E35" i="1"/>
  <c r="C35" i="1" s="1"/>
  <c r="E36" i="1"/>
  <c r="C36" i="1" s="1"/>
  <c r="D37" i="2"/>
  <c r="D50" i="2"/>
  <c r="E49" i="1"/>
  <c r="C49" i="1" s="1"/>
  <c r="E19" i="1"/>
  <c r="C19" i="1" s="1"/>
  <c r="D20" i="2"/>
  <c r="D8" i="2"/>
  <c r="E10" i="1"/>
  <c r="C10" i="1" s="1"/>
  <c r="D11" i="2"/>
  <c r="E31" i="1"/>
  <c r="C31" i="1" s="1"/>
  <c r="D32" i="2"/>
  <c r="E28" i="1"/>
  <c r="C28" i="1" s="1"/>
  <c r="D29" i="2"/>
  <c r="E43" i="1"/>
  <c r="C43" i="1" s="1"/>
  <c r="D44" i="2"/>
  <c r="D34" i="2"/>
  <c r="E33" i="1"/>
  <c r="C33" i="1" s="1"/>
  <c r="D25" i="2"/>
  <c r="E8" i="1"/>
  <c r="C8" i="1" s="1"/>
  <c r="D9" i="2"/>
  <c r="D26" i="2"/>
  <c r="D15" i="2"/>
  <c r="D40" i="2"/>
  <c r="D4" i="2"/>
  <c r="E15" i="1"/>
  <c r="C15" i="1" s="1"/>
  <c r="D16" i="2"/>
  <c r="D12" i="2"/>
  <c r="C2" i="1" l="1"/>
  <c r="E57" i="1"/>
  <c r="E56" i="1"/>
  <c r="E55" i="1"/>
  <c r="D9" i="1"/>
  <c r="D27" i="1"/>
  <c r="D23" i="1"/>
  <c r="D28" i="1"/>
  <c r="D46" i="1"/>
  <c r="D47" i="1"/>
  <c r="C56" i="1" l="1"/>
  <c r="C55" i="1"/>
  <c r="D2" i="1"/>
  <c r="C57" i="1"/>
  <c r="D14" i="1"/>
  <c r="D3" i="1"/>
  <c r="D17" i="1"/>
  <c r="D32" i="1"/>
  <c r="D50" i="1"/>
  <c r="D42" i="1"/>
  <c r="D18" i="1"/>
  <c r="D34" i="1"/>
  <c r="D7" i="1"/>
  <c r="D45" i="1"/>
  <c r="D24" i="1"/>
  <c r="D25" i="1"/>
  <c r="D6" i="1"/>
  <c r="D11" i="1"/>
  <c r="D29" i="1"/>
  <c r="D40" i="1"/>
  <c r="D53" i="1"/>
  <c r="D39" i="1"/>
  <c r="D48" i="1"/>
  <c r="D30" i="1"/>
  <c r="D5" i="1"/>
  <c r="D44" i="1"/>
  <c r="D10" i="1"/>
  <c r="D51" i="1"/>
  <c r="D4" i="1"/>
  <c r="D15" i="1"/>
  <c r="D22" i="1"/>
  <c r="D43" i="1"/>
  <c r="D31" i="1"/>
  <c r="D35" i="1"/>
  <c r="D37" i="1"/>
  <c r="D20" i="1"/>
  <c r="D52" i="1"/>
  <c r="D38" i="1"/>
  <c r="D13" i="1"/>
  <c r="D12" i="1"/>
  <c r="D49" i="1"/>
  <c r="D21" i="1"/>
  <c r="D36" i="1"/>
  <c r="D41" i="1"/>
  <c r="D33" i="1"/>
  <c r="D8" i="1"/>
  <c r="D16" i="1"/>
  <c r="D19" i="1"/>
  <c r="D2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scheme val="minor"/>
          </rPr>
          <t>https://www.pbs.org/newshour/politics/michigan-becomes-1st-state-in-decades-to-repeal-right-to-work-law
	-Zachary Brosse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F4" authorId="0" shapeId="0" xr:uid="{00000000-0006-0000-0100-000021000000}">
      <text>
        <r>
          <rPr>
            <sz val="10"/>
            <color rgb="FF000000"/>
            <rFont val="Arial"/>
            <scheme val="minor"/>
          </rPr>
          <t>sizable increase, from $11.91 inflation-adjusted measure in beginning of year; effective July 1 2025: https://labor.alaska.gov/lss/whhome.htm
	-Stephen Stapleton</t>
        </r>
      </text>
    </comment>
    <comment ref="F5" authorId="0" shapeId="0" xr:uid="{00000000-0006-0000-0100-000020000000}">
      <text>
        <r>
          <rPr>
            <sz val="10"/>
            <color rgb="FF000000"/>
            <rFont val="Arial"/>
            <scheme val="minor"/>
          </rPr>
          <t>Effective Jan 1 2025: https://www.inflectionhr.com/blog/arizona-minimum-wage-everything-you-need-to-know#:~:text=In%20accordance%20with%20Proposition%20206,so%20through%20December%2031%2C%202025.
	-Stephen Stapleton</t>
        </r>
      </text>
    </comment>
    <comment ref="N5" authorId="0" shapeId="0" xr:uid="{00000000-0006-0000-0100-000001000000}">
      <text>
        <r>
          <rPr>
            <sz val="10"/>
            <color rgb="FF000000"/>
            <rFont val="Arial"/>
            <scheme val="minor"/>
          </rPr>
          <t>Exceptions to min wage for farmworkers are for minors</t>
        </r>
      </text>
    </comment>
    <comment ref="F7" authorId="0" shapeId="0" xr:uid="{00000000-0006-0000-0100-00001F000000}">
      <text>
        <r>
          <rPr>
            <sz val="10"/>
            <color rgb="FF000000"/>
            <rFont val="Arial"/>
            <scheme val="minor"/>
          </rPr>
          <t>Effective Jan 1 2025: https://www.dir.ca.gov/dlse/faq_minimumwage.htm#:~:text=What%20is%20the%20minimum%20wage,an%20industry%20or%20a%20locality.
	-Stephen Stapleton
Also worth noting: $20 minimum wage for fast food workers; something we should account for? https://www.dir.ca.gov/dlse/faq_minimumwage.htm#:~:text=What%20is%20the%20minimum%20wage,an%20industry%20or%20a%20locality.
	-Stephen Stapleton</t>
        </r>
      </text>
    </comment>
    <comment ref="F8" authorId="0" shapeId="0" xr:uid="{00000000-0006-0000-0100-00001E000000}">
      <text>
        <r>
          <rPr>
            <sz val="10"/>
            <color rgb="FF000000"/>
            <rFont val="Arial"/>
            <scheme val="minor"/>
          </rPr>
          <t>Effective Jan 1 2025: https://perkinscoie.com/insights/blog/colorado-announces-minimum-wage-increases-2025#:~:text=Starting%20in%202025%2C%20Colorado's%20state,%2411.79%20per%20hour%20in%202025.
	-Stephen Stapleton</t>
        </r>
      </text>
    </comment>
    <comment ref="F9" authorId="0" shapeId="0" xr:uid="{00000000-0006-0000-0100-00001D000000}">
      <text>
        <r>
          <rPr>
            <sz val="10"/>
            <color rgb="FF000000"/>
            <rFont val="Arial"/>
            <scheme val="minor"/>
          </rPr>
          <t>Effective Jan 1 2025: https://www1.ctdol.state.ct.us/lmi/ctminimumwage.asp
	-Stephen Stapleton</t>
        </r>
      </text>
    </comment>
    <comment ref="I9" authorId="0" shapeId="0" xr:uid="{00000000-0006-0000-0100-000007000000}">
      <text>
        <r>
          <rPr>
            <sz val="10"/>
            <color rgb="FF000000"/>
            <rFont val="Arial"/>
            <scheme val="minor"/>
          </rPr>
          <t>Higher for bartenders ($8.23)
	-Stephen Stapleton</t>
        </r>
      </text>
    </comment>
    <comment ref="F10" authorId="0" shapeId="0" xr:uid="{00000000-0006-0000-0100-00001C000000}">
      <text>
        <r>
          <rPr>
            <sz val="10"/>
            <color rgb="FF000000"/>
            <rFont val="Arial"/>
            <scheme val="minor"/>
          </rPr>
          <t>Sizable increase, effective Jan 1 2025: https://labor.delaware.gov/divisions/industrial-affairs/wage-hour/minimum-wage/#:~:text=Effective%20January%201%2C%202024%20Delaware's,tips%20is%20%242.23%20per%20hour.
	-Stephen Stapleton</t>
        </r>
      </text>
    </comment>
    <comment ref="F11" authorId="0" shapeId="0" xr:uid="{00000000-0006-0000-0100-00001B000000}">
      <text>
        <r>
          <rPr>
            <sz val="10"/>
            <color rgb="FF000000"/>
            <rFont val="Arial"/>
            <scheme val="minor"/>
          </rPr>
          <t>Effective July 1, 2025: https://does.dc.gov/service/office-wage-hour-compliance-0#:~:text=Beginning%20July%201%2C%202025%2C%20the,%2410.00%20per%20hour%20to%20%2412.00.
	-Stephen Stapleton</t>
        </r>
      </text>
    </comment>
    <comment ref="F12" authorId="0" shapeId="0" xr:uid="{00000000-0006-0000-0100-00001A000000}">
      <text>
        <r>
          <rPr>
            <sz val="10"/>
            <color rgb="FF000000"/>
            <rFont val="Arial"/>
            <scheme val="minor"/>
          </rPr>
          <t>Sept 30 2025 effectively $14, but beyond intended cut-off date
	-Stephen Stapleton</t>
        </r>
      </text>
    </comment>
    <comment ref="I12" authorId="0" shapeId="0" xr:uid="{00000000-0006-0000-0100-000006000000}">
      <text>
        <r>
          <rPr>
            <sz val="10"/>
            <color rgb="FF000000"/>
            <rFont val="Arial"/>
            <scheme val="minor"/>
          </rPr>
          <t>Effective Oct 1 2025 will be $10.98
	-Stephen Stapleton</t>
        </r>
      </text>
    </comment>
    <comment ref="F14" authorId="0" shapeId="0" xr:uid="{00000000-0006-0000-0100-000019000000}">
      <text>
        <r>
          <rPr>
            <sz val="10"/>
            <color rgb="FF000000"/>
            <rFont val="Arial"/>
            <scheme val="minor"/>
          </rPr>
          <t>Effective Jan 1 2026 wage will be $16: https://labor.hawaii.gov/wsd/minimum-wage/
	-Stephen Stapleton</t>
        </r>
      </text>
    </comment>
    <comment ref="N14" authorId="0" shapeId="0" xr:uid="{00000000-0006-0000-0100-000002000000}">
      <text>
        <r>
          <rPr>
            <sz val="10"/>
            <color rgb="FF000000"/>
            <rFont val="Arial"/>
            <scheme val="minor"/>
          </rPr>
          <t>https://www.capitol.hawaii.gov/hrscurrent/Vol07_Ch0346-0398/HRS0387/HRS_0387-0001.htm</t>
        </r>
      </text>
    </comment>
    <comment ref="F16" authorId="0" shapeId="0" xr:uid="{00000000-0006-0000-0100-000018000000}">
      <text>
        <r>
          <rPr>
            <sz val="10"/>
            <color rgb="FF000000"/>
            <rFont val="Arial"/>
            <scheme val="minor"/>
          </rPr>
          <t>Effective Jan 1 2025: https://www.illinoislegalaid.org/legal-information/minimum-wage-basics#:~:text=On%20January%201%2C%202025%2C%20the,hours%20in%20a%20calendar%20year.
	-Stephen Stapleton</t>
        </r>
      </text>
    </comment>
    <comment ref="F22" authorId="0" shapeId="0" xr:uid="{00000000-0006-0000-0100-000017000000}">
      <text>
        <r>
          <rPr>
            <sz val="10"/>
            <color rgb="FF000000"/>
            <rFont val="Arial"/>
            <scheme val="minor"/>
          </rPr>
          <t>Effective Jan 1 2025: https://www.maine.gov/labor/docs/2025/posters/English_minimum_wage_2025.pdf
	-Stephen Stapleton</t>
        </r>
      </text>
    </comment>
    <comment ref="N22" authorId="0" shapeId="0" xr:uid="{00000000-0006-0000-0100-000004000000}">
      <text>
        <r>
          <rPr>
            <sz val="10"/>
            <color rgb="FF000000"/>
            <rFont val="Arial"/>
            <scheme val="minor"/>
          </rPr>
          <t>https://mainemorningstar.com/2025/06/11/farmworkers-now-belong-fully-in-maine-minimum-wage-laws/?mc_cid=20363e18e5&amp;mc_eid=09992ca33d
	-Katy Henderson</t>
        </r>
      </text>
    </comment>
    <comment ref="F25" authorId="0" shapeId="0" xr:uid="{00000000-0006-0000-0100-000016000000}">
      <text>
        <r>
          <rPr>
            <sz val="10"/>
            <color rgb="FF000000"/>
            <rFont val="Arial"/>
            <scheme val="minor"/>
          </rPr>
          <t>Effective Feb 21, 2025: https://www.michigan.gov/leo/news/2024/10/01/michigan-minimum-wage-rate-2025-increase-schedule
	-Stephen Stapleton</t>
        </r>
      </text>
    </comment>
    <comment ref="F26" authorId="0" shapeId="0" xr:uid="{00000000-0006-0000-0100-000015000000}">
      <text>
        <r>
          <rPr>
            <sz val="10"/>
            <color rgb="FF000000"/>
            <rFont val="Arial"/>
            <scheme val="minor"/>
          </rPr>
          <t>Effective Jan 1, 2025: https://www.dli.mn.gov/minwage#:~:text=Effective%20Jan.,increased%20to%20%2411.13%20an%20hour.
	-Stephen Stapleton
Note this is first year where min wage is not split based on company size (previously $2 lower for companies with revenue &lt;$500k)
	-Stephen Stapleton</t>
        </r>
      </text>
    </comment>
    <comment ref="F28" authorId="0" shapeId="0" xr:uid="{00000000-0006-0000-0100-000014000000}">
      <text>
        <r>
          <rPr>
            <sz val="10"/>
            <color rgb="FF000000"/>
            <rFont val="Arial"/>
            <scheme val="minor"/>
          </rPr>
          <t>Effective Jan 1 2025: https://labor.mo.gov/news/press-releases/minimum-wage-increases-1375-hour-2025#:~:text=A%20minimum%20wage%20of%20%2413.75,to%20the%20state's%20minimum%20wage.
	-Stephen Stapleton</t>
        </r>
      </text>
    </comment>
    <comment ref="F29" authorId="0" shapeId="0" xr:uid="{00000000-0006-0000-0100-000013000000}">
      <text>
        <r>
          <rPr>
            <sz val="10"/>
            <color rgb="FF000000"/>
            <rFont val="Arial"/>
            <scheme val="minor"/>
          </rPr>
          <t>Effective Jan 1 2025: https://erd.dli.mt.gov/labor-standards/wage-and-hour-payment-act/state-minimum-wage
	-Stephen Stapleton</t>
        </r>
      </text>
    </comment>
    <comment ref="F30" authorId="0" shapeId="0" xr:uid="{00000000-0006-0000-0100-000012000000}">
      <text>
        <r>
          <rPr>
            <sz val="10"/>
            <color rgb="FF000000"/>
            <rFont val="Arial"/>
            <scheme val="minor"/>
          </rPr>
          <t>Effective Jan 1, 2025: https://dol.nebraska.gov/PressRelease/Details/322
	-Stephen Stapleton
Will be increasing to $15 Jan 1 2026
	-Stephen Stapleton</t>
        </r>
      </text>
    </comment>
    <comment ref="F33" authorId="0" shapeId="0" xr:uid="{00000000-0006-0000-0100-000011000000}">
      <text>
        <r>
          <rPr>
            <sz val="10"/>
            <color rgb="FF000000"/>
            <rFont val="Arial"/>
            <scheme val="minor"/>
          </rPr>
          <t>Effective Jan 1 2025: https://www.lsnjlaw.org/legal-topics/jobs-employment/wages-hours/pages/new-jersey-minimum-wage-aspx
	-Stephen Stapleton
Note this is first year that min wage is not split by employer size
	-Stephen Stapleton</t>
        </r>
      </text>
    </comment>
    <comment ref="F35" authorId="0" shapeId="0" xr:uid="{00000000-0006-0000-0100-000010000000}">
      <text>
        <r>
          <rPr>
            <sz val="10"/>
            <color rgb="FF000000"/>
            <rFont val="Arial"/>
            <scheme val="minor"/>
          </rPr>
          <t>Effective Jan 1 2025: https://dol.ny.gov/minimum-wage-0
	-Stephen Stapleton
NYC min wage is higher at $16.50
	-Stephen Stapleton</t>
        </r>
      </text>
    </comment>
    <comment ref="I35" authorId="0" shapeId="0" xr:uid="{00000000-0006-0000-0100-000005000000}">
      <text>
        <r>
          <rPr>
            <sz val="10"/>
            <color rgb="FF000000"/>
            <rFont val="Arial"/>
            <scheme val="minor"/>
          </rPr>
          <t>Note: this varies a lot, "tipped service employees" have a $12.90 minimum, what I include here is for "tipped food service workers" $10.35: https://dol.ny.gov/minimum-wage-tipped-workers
	-Stephen Stapleton</t>
        </r>
      </text>
    </comment>
    <comment ref="F38" authorId="0" shapeId="0" xr:uid="{00000000-0006-0000-0100-00000F000000}">
      <text>
        <r>
          <rPr>
            <sz val="10"/>
            <color rgb="FF000000"/>
            <rFont val="Arial"/>
            <scheme val="minor"/>
          </rPr>
          <t>Effective Jan 1 2025: https://com.ohio.gov/about-us/media-center/news/ohio-minimum-wage-set-to-increase-in-2025#:~:text=COLUMBUS%2C%20Ohio%20%E2%80%93%20Ohio's%20minimum%20wage,per%20hour%20for%20tipped%20employees.
	-Stephen Stapleton</t>
        </r>
      </text>
    </comment>
    <comment ref="F40" authorId="0" shapeId="0" xr:uid="{00000000-0006-0000-0100-00000E000000}">
      <text>
        <r>
          <rPr>
            <sz val="10"/>
            <color rgb="FF000000"/>
            <rFont val="Arial"/>
            <scheme val="minor"/>
          </rPr>
          <t>Effective July 1 2025: https://www.oregon.gov/boli/workers/pages/minimum-wage-schedule.aspx
	-Stephen Stapleton
Note that there is actually a LOWER min wage in non-urban counties ($13.70) and HIGHER min wage in Portland metro area ($15.95)
	-Stephen Stapleton</t>
        </r>
      </text>
    </comment>
    <comment ref="N42" authorId="0" shapeId="0" xr:uid="{00000000-0006-0000-0100-000003000000}">
      <text>
        <r>
          <rPr>
            <sz val="10"/>
            <color rgb="FF000000"/>
            <rFont val="Arial"/>
            <scheme val="minor"/>
          </rPr>
          <t>https://www.minimum-wage.org/puerto-rico#exemptions</t>
        </r>
      </text>
    </comment>
    <comment ref="F43" authorId="0" shapeId="0" xr:uid="{00000000-0006-0000-0100-00000D000000}">
      <text>
        <r>
          <rPr>
            <sz val="10"/>
            <color rgb="FF000000"/>
            <rFont val="Arial"/>
            <scheme val="minor"/>
          </rPr>
          <t>Effective Jan 1 2025: https://dlt.ri.gov/regulation-and-safety/labor-standards/minimum-wage
	-Stephen Stapleton</t>
        </r>
      </text>
    </comment>
    <comment ref="F45" authorId="0" shapeId="0" xr:uid="{00000000-0006-0000-0100-00000C000000}">
      <text>
        <r>
          <rPr>
            <sz val="10"/>
            <color rgb="FF000000"/>
            <rFont val="Arial"/>
            <scheme val="minor"/>
          </rPr>
          <t>Effective Jan 1 2025: https://dlr.sd.gov/employment_laws/minimum_wage.aspx#:~:text=The%20minimum%20wage%20for%20non,1%2C%202025.)
	-Stephen Stapleton</t>
        </r>
      </text>
    </comment>
    <comment ref="F49" authorId="0" shapeId="0" xr:uid="{00000000-0006-0000-0100-00000B000000}">
      <text>
        <r>
          <rPr>
            <sz val="10"/>
            <color rgb="FF000000"/>
            <rFont val="Arial"/>
            <scheme val="minor"/>
          </rPr>
          <t>Effective Jan 1 2025: https://labor.vermont.gov/news/minimum-wage-increase-effective-january-1-2025#:~:text=REMINDER%3A%20Effective%20January%201%2C%202025,View%20the%20mandatory%20posters.
	-Stephen Stapleton</t>
        </r>
      </text>
    </comment>
    <comment ref="F50" authorId="0" shapeId="0" xr:uid="{00000000-0006-0000-0100-00000A000000}">
      <text>
        <r>
          <rPr>
            <sz val="10"/>
            <color rgb="FF000000"/>
            <rFont val="Arial"/>
            <scheme val="minor"/>
          </rPr>
          <t>Effective Jan 1 2025: https://doli.virginia.gov/minimum-wage-increase-effective-january-1-2025/
	-Stephen Stapleton</t>
        </r>
      </text>
    </comment>
    <comment ref="F51" authorId="0" shapeId="0" xr:uid="{00000000-0006-0000-0100-000009000000}">
      <text>
        <r>
          <rPr>
            <sz val="10"/>
            <color rgb="FF000000"/>
            <rFont val="Arial"/>
            <scheme val="minor"/>
          </rPr>
          <t>Effective Jan 1 2025: https://www.lni.wa.gov/workers-rights/wages/minimum-wage/#:~:text=The%202025%20Minimum%20Wage%20in,wage%20for%20every%20hour%20worked.&amp;text=The%202024%20Minimum%20Wage%20in,Washington%20was%20%2416.28%20per%20hour.
	-Stephen Stapleton
Note this is HIGHER in Seattle ($20.76)
	-Stephen Stapleton</t>
        </r>
      </text>
    </comment>
    <comment ref="F52" authorId="0" shapeId="0" xr:uid="{00000000-0006-0000-0100-000008000000}">
      <text>
        <r>
          <rPr>
            <sz val="10"/>
            <color rgb="FF000000"/>
            <rFont val="Arial"/>
            <scheme val="minor"/>
          </rPr>
          <t>Only in cases of 6 or more employees; otherwise $7.25
	-Stephen Stapleton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72000000}">
      <text>
        <r>
          <rPr>
            <sz val="10"/>
            <color rgb="FF000000"/>
            <rFont val="Arial"/>
            <scheme val="minor"/>
          </rPr>
          <t>(08/24)
unpaid break with protections/accommodations for nursing mother (08/24) going into effect- 10/25 ("The Nursing Mother's Act")  : https://alabamareflector.com/2024/08/13/alabama-bill-would-extend-legal-protections-for-nursing-mothers-at-work/
	-Prachi Shashidhar</t>
        </r>
      </text>
    </comment>
    <comment ref="Y4" authorId="0" shapeId="0" xr:uid="{00000000-0006-0000-0200-000034000000}">
      <text>
        <r>
          <rPr>
            <sz val="10"/>
            <color rgb="FF000000"/>
            <rFont val="Arial"/>
            <scheme val="minor"/>
          </rPr>
          <t>https://www.congress.gov/bill/118th-congress/senate-bill/4260
	-Prachi Shashidhar</t>
        </r>
      </text>
    </comment>
    <comment ref="E5" authorId="0" shapeId="0" xr:uid="{00000000-0006-0000-0200-00006E000000}">
      <text>
        <r>
          <rPr>
            <sz val="10"/>
            <color rgb="FF000000"/>
            <rFont val="Arial"/>
            <scheme val="minor"/>
          </rPr>
          <t>(2018) 
Unpaid, no state law protections: https://www.abetterbalance.org/wp-content/uploads/2018/08/2023-08-09-TTYBAYP-AK-FINAL.pdf
	-Prachi Shashidhar</t>
        </r>
      </text>
    </comment>
    <comment ref="L5" authorId="0" shapeId="0" xr:uid="{00000000-0006-0000-0200-000001000000}">
      <text>
        <r>
          <rPr>
            <sz val="10"/>
            <color rgb="FF000000"/>
            <rFont val="Arial"/>
            <scheme val="minor"/>
          </rPr>
          <t xml:space="preserve">As of July 1, 2025
</t>
        </r>
      </text>
    </comment>
    <comment ref="E6" authorId="0" shapeId="0" xr:uid="{00000000-0006-0000-0200-000071000000}">
      <text>
        <r>
          <rPr>
            <sz val="10"/>
            <color rgb="FF000000"/>
            <rFont val="Arial"/>
            <scheme val="minor"/>
          </rPr>
          <t>(2018) 
https://www.abetterbalance.org/wp-content/uploads/2018/08/2023-07-11-TTYBAYP-Arizona-FINAL.pdf
	-Prachi Shashidhar</t>
        </r>
      </text>
    </comment>
    <comment ref="E7" authorId="0" shapeId="0" xr:uid="{00000000-0006-0000-0200-000070000000}">
      <text>
        <r>
          <rPr>
            <sz val="10"/>
            <color rgb="FF000000"/>
            <rFont val="Arial"/>
            <scheme val="minor"/>
          </rPr>
          <t>(2009)
https://healthy.arkansas.gov/wp-content/uploads/Breastfeeding_Laws_in_AR.pdf. 
If breaks are normally paid, even pumping breaks can be paid breaks
	-Prachi Shashidhar</t>
        </r>
      </text>
    </comment>
    <comment ref="Y7" authorId="0" shapeId="0" xr:uid="{00000000-0006-0000-0200-000033000000}">
      <text>
        <r>
          <rPr>
            <sz val="10"/>
            <color rgb="FF000000"/>
            <rFont val="Arial"/>
            <scheme val="minor"/>
          </rPr>
          <t>https://arkansasadvocate.com/2024/05/02/u-s-senate-dems-smith-markey-to-push-warehouse-worker-safety-bill/
	-Prachi Shashidhar</t>
        </r>
      </text>
    </comment>
    <comment ref="E8" authorId="0" shapeId="0" xr:uid="{00000000-0006-0000-0200-00006F000000}">
      <text>
        <r>
          <rPr>
            <sz val="10"/>
            <color rgb="FF000000"/>
            <rFont val="Arial"/>
            <scheme val="minor"/>
          </rPr>
          <t>(05/25)
https://www.dir.ca.gov/dlse/Lactation_Accommodation.htm. 
If breaks are paid, pumping breaks qualify for being paid breaks.
	-Prachi Shashidhar</t>
        </r>
      </text>
    </comment>
    <comment ref="N8" authorId="0" shapeId="0" xr:uid="{00000000-0006-0000-0200-000002000000}">
      <text>
        <r>
          <rPr>
            <sz val="10"/>
            <color rgb="FF000000"/>
            <rFont val="Arial"/>
            <scheme val="minor"/>
          </rPr>
          <t>======
ID#AAAAcPuBX5w
Stephen Stapleton    (2022-06-30 14:12:39)
possible movement in 2023: https://leginfo.legislature.ca.gov/faces/billTextClient.xhtml?bill_id=202120220AB1761
Law in Berkeley</t>
        </r>
      </text>
    </comment>
    <comment ref="Q8" authorId="0" shapeId="0" xr:uid="{00000000-0006-0000-0200-000003000000}">
      <text>
        <r>
          <rPr>
            <sz val="10"/>
            <color rgb="FF000000"/>
            <rFont val="Arial"/>
            <scheme val="minor"/>
          </rPr>
          <t xml:space="preserve">Only in SF, Berkeley, Emeryville, and Los Angeles
</t>
        </r>
      </text>
    </comment>
    <comment ref="E9" authorId="0" shapeId="0" xr:uid="{00000000-0006-0000-0200-00006D000000}">
      <text>
        <r>
          <rPr>
            <sz val="10"/>
            <color rgb="FF000000"/>
            <rFont val="Arial"/>
            <scheme val="minor"/>
          </rPr>
          <t>(2024)
https://www.coloradoemployeeadvocates.com/blog/2024/10/must-employers-provide-new-mothers-with-time-for-pumping/#:~:text=Colorado%20law&amp;text=Under%20this%20law%2C%20employers%20are,years%20after%20the%20child's%20birth.
Pumping break can qualify for paid break
	-Prachi Shashidhar</t>
        </r>
      </text>
    </comment>
    <comment ref="L9" authorId="0" shapeId="0" xr:uid="{00000000-0006-0000-0200-000004000000}">
      <text>
        <r>
          <rPr>
            <sz val="10"/>
            <color rgb="FF000000"/>
            <rFont val="Arial"/>
            <scheme val="minor"/>
          </rPr>
          <t>======
ID#AAAAzHoEb7U
Katy Henderson    (2023-06-12 16:03:53)
https://leg.colorado.gov/bills/sb20-205</t>
        </r>
      </text>
    </comment>
    <comment ref="X9" authorId="0" shapeId="0" xr:uid="{00000000-0006-0000-0200-000005000000}">
      <text>
        <r>
          <rPr>
            <sz val="10"/>
            <color rgb="FF000000"/>
            <rFont val="Arial"/>
            <scheme val="minor"/>
          </rPr>
          <t>======
ID#AAAAemcBQ0s
Katy Henderson    (2022-08-18 15:33:00)
Only applies to agricultural workers</t>
        </r>
      </text>
    </comment>
    <comment ref="E10" authorId="0" shapeId="0" xr:uid="{00000000-0006-0000-0200-00006C000000}">
      <text>
        <r>
          <rPr>
            <sz val="10"/>
            <color rgb="FF000000"/>
            <rFont val="Arial"/>
            <scheme val="minor"/>
          </rPr>
          <t>https://portal.ct.gov/-/media/CHRO/FAQ-Breastfeeding.pdf
Upto 2 years
	-Prachi Shashidhar</t>
        </r>
      </text>
    </comment>
    <comment ref="L10" authorId="0" shapeId="0" xr:uid="{00000000-0006-0000-0200-000037000000}">
      <text>
        <r>
          <rPr>
            <sz val="10"/>
            <color rgb="FF000000"/>
            <rFont val="Arial"/>
            <scheme val="minor"/>
          </rPr>
          <t>In effect, 01/2025
	-Prachi Shashidhar</t>
        </r>
      </text>
    </comment>
    <comment ref="E11" authorId="0" shapeId="0" xr:uid="{00000000-0006-0000-0200-00006B000000}">
      <text>
        <r>
          <rPr>
            <sz val="10"/>
            <color rgb="FF000000"/>
            <rFont val="Arial"/>
            <scheme val="minor"/>
          </rPr>
          <t>https://www.aclu-de.org/en/know-your-rights/breastfeeding-communal-spaces#:~:text=As%20of%20April%202023%2C%20the,to%20one%20year%20after%20childbirth. 
Upto 1 year
	-Prachi Shashidhar</t>
        </r>
      </text>
    </comment>
    <comment ref="K11" authorId="0" shapeId="0" xr:uid="{00000000-0006-0000-0200-000006000000}">
      <text>
        <r>
          <rPr>
            <sz val="10"/>
            <color rgb="FF000000"/>
            <rFont val="Arial"/>
            <scheme val="minor"/>
          </rPr>
          <t>Begins Jan 1, 2026</t>
        </r>
      </text>
    </comment>
    <comment ref="Y11" authorId="0" shapeId="0" xr:uid="{00000000-0006-0000-0200-000032000000}">
      <text>
        <r>
          <rPr>
            <sz val="10"/>
            <color rgb="FF000000"/>
            <rFont val="Arial"/>
            <scheme val="minor"/>
          </rPr>
          <t>https://legis.delaware.gov/BillDetail?LegislationId=142621
	-Prachi Shashidhar</t>
        </r>
      </text>
    </comment>
    <comment ref="E12" authorId="0" shapeId="0" xr:uid="{00000000-0006-0000-0200-00006A000000}">
      <text>
        <r>
          <rPr>
            <sz val="10"/>
            <color rgb="FF000000"/>
            <rFont val="Arial"/>
            <scheme val="minor"/>
          </rPr>
          <t>https://dchealth.dc.gov/service/breastfeeding-workplace#:~:text=Breastfeeding%20Employees%20Rights&amp;text=Under%20the%20Patient%20Protection%20and,and%20privately%20express%20breast%20milk.
	-Prachi Shashidhar</t>
        </r>
      </text>
    </comment>
    <comment ref="U12" authorId="0" shapeId="0" xr:uid="{00000000-0006-0000-0200-000007000000}">
      <text>
        <r>
          <rPr>
            <sz val="10"/>
            <color rgb="FF000000"/>
            <rFont val="Arial"/>
            <scheme val="minor"/>
          </rPr>
          <t>======
ID#AAAAHA3L5wM
Stephen Stapleton    (2020-09-29 20:16:38)
https://www.irmi.com/articles/expert-commentary/farm-ag-workers-compensation-insurance references US Chamber of Commerce report behind pay-wall</t>
        </r>
      </text>
    </comment>
    <comment ref="V12" authorId="0" shapeId="0" xr:uid="{00000000-0006-0000-0200-000008000000}">
      <text>
        <r>
          <rPr>
            <sz val="10"/>
            <color rgb="FF000000"/>
            <rFont val="Arial"/>
            <scheme val="minor"/>
          </rPr>
          <t>Kaitlyn Henderson:
https://www.domesticworkers.org/programs-and-campaigns/developing-policy-solutions/domestic-workers-bill-of-rights/washington-dc-domestic-workers-rights-protections/</t>
        </r>
      </text>
    </comment>
    <comment ref="E13" authorId="0" shapeId="0" xr:uid="{00000000-0006-0000-0200-000069000000}">
      <text>
        <r>
          <rPr>
            <sz val="10"/>
            <color rgb="FF000000"/>
            <rFont val="Arial"/>
            <scheme val="minor"/>
          </rPr>
          <t>(2023)States"Under the FLSA, when an employer is using break time at work to express breast milk they either: 1) Must be completely relieved from duty, or 2) Must be paid for the break time. 
https://www.dol.gov/agencies/whd/fact-sheets/73-flsa-break-time-nursing-mothers#:~:text=As%20of%20December%2029%2C%202022,year%20after%20the%20child's%20birth.
	-Prachi Shashidhar</t>
        </r>
      </text>
    </comment>
    <comment ref="S13" authorId="0" shapeId="0" xr:uid="{00000000-0006-0000-0200-000009000000}">
      <text>
        <r>
          <rPr>
            <sz val="10"/>
            <color rgb="FF000000"/>
            <rFont val="Arial"/>
            <scheme val="minor"/>
          </rPr>
          <t>======
ID#AAAANe682L8
Katy Henderson    (2021-07-19 15:14:54)
https://www.dms.myflorida.com/content/download/14842/82096</t>
        </r>
      </text>
    </comment>
    <comment ref="S14" authorId="0" shapeId="0" xr:uid="{00000000-0006-0000-0200-00000A000000}">
      <text>
        <r>
          <rPr>
            <sz val="10"/>
            <color rgb="FF000000"/>
            <rFont val="Arial"/>
            <scheme val="minor"/>
          </rPr>
          <t>======
ID#AAAANe682M8
Katy Henderson    (2021-07-19 15:22:11)
https://www.blr.com/HR-Employment/Discrimination/Sexual-Harassment-in-Georgia#:~:text=There%20is%20no%20state%20law,USC%202000e%20et%20seq
------
ID#AAAA04v2Dvc
Kaalan Day    (2023-07-07 18:44:46)
https://doas.ga.gov/human-resources-administration/board-rules-policy-and-compliance/jointly-issued-statewide-policies/sexual-harassment-prevention-policy
No point given because policy only applies to public workers.</t>
        </r>
      </text>
    </comment>
    <comment ref="Y14" authorId="0" shapeId="0" xr:uid="{00000000-0006-0000-0200-000031000000}">
      <text>
        <r>
          <rPr>
            <sz val="10"/>
            <color rgb="FF000000"/>
            <rFont val="Arial"/>
            <scheme val="minor"/>
          </rPr>
          <t>https://www.billtrack50.com/billdetail/1779805
	-Prachi Shashidhar</t>
        </r>
      </text>
    </comment>
    <comment ref="E15" authorId="0" shapeId="0" xr:uid="{00000000-0006-0000-0200-000068000000}">
      <text>
        <r>
          <rPr>
            <sz val="10"/>
            <color rgb="FF000000"/>
            <rFont val="Arial"/>
            <scheme val="minor"/>
          </rPr>
          <t>https://labor.hawaii.gov/hcrc/files/2019/10/USBC-Hawaii-Analysis-FINAL-OCR-readable.pdf
	-Prachi Shashidhar</t>
        </r>
      </text>
    </comment>
    <comment ref="P15" authorId="0" shapeId="0" xr:uid="{00000000-0006-0000-0200-00000B000000}">
      <text>
        <r>
          <rPr>
            <sz val="10"/>
            <color rgb="FF000000"/>
            <rFont val="Arial"/>
            <scheme val="minor"/>
          </rPr>
          <t>======
ID#AAAANV39AVU
Stephen Stapleton    (2021-07-22 13:21:04)
Hawaii effectively outlaws split shifts, wonder if this should be included? https://www.replicon.com/rules-of-on-call-work-and-shift-work-in-the-united-states-of-america-canada/</t>
        </r>
      </text>
    </comment>
    <comment ref="E16" authorId="0" shapeId="0" xr:uid="{00000000-0006-0000-0200-000067000000}">
      <text>
        <r>
          <rPr>
            <sz val="10"/>
            <color rgb="FF000000"/>
            <rFont val="Arial"/>
            <scheme val="minor"/>
          </rPr>
          <t>https://www.abetterbalance.org/wp-content/uploads/2018/08/2023-07-11-TTYBAYP-Idaho-FINAL-2.pdf
	-Prachi Shashidhar</t>
        </r>
      </text>
    </comment>
    <comment ref="E17" authorId="0" shapeId="0" xr:uid="{00000000-0006-0000-0200-000066000000}">
      <text>
        <r>
          <rPr>
            <sz val="10"/>
            <color rgb="FF000000"/>
            <rFont val="Arial"/>
            <scheme val="minor"/>
          </rPr>
          <t>(2025) Upto 1 year. Paid. 
https://www.kwqc.com/2025/05/25/illinois-general-assembly-passes-bills-aimed-helping-mothers/#:~:text=Senate%20Bill%20212%20mandates%20employers,paid%20leave%20time%20for%20pumping.
	-Prachi Shashidhar</t>
        </r>
      </text>
    </comment>
    <comment ref="L17" authorId="0" shapeId="0" xr:uid="{00000000-0006-0000-0200-00000C000000}">
      <text>
        <r>
          <rPr>
            <sz val="10"/>
            <color rgb="FF000000"/>
            <rFont val="Arial"/>
            <scheme val="minor"/>
          </rPr>
          <t>======
ID#AAAA2DqFziw
Katy Henderson    (2023-08-01 14:33:16)
https://labor.illinois.gov/laws-rules/paidleave.html</t>
        </r>
      </text>
    </comment>
    <comment ref="N17" authorId="0" shapeId="0" xr:uid="{00000000-0006-0000-0200-00000D000000}">
      <text>
        <r>
          <rPr>
            <sz val="10"/>
            <color rgb="FF000000"/>
            <rFont val="Arial"/>
            <scheme val="minor"/>
          </rPr>
          <t xml:space="preserve">Only in Chicago and Evanston, IL
</t>
        </r>
      </text>
    </comment>
    <comment ref="Q17" authorId="0" shapeId="0" xr:uid="{00000000-0006-0000-0200-00000E000000}">
      <text>
        <r>
          <rPr>
            <sz val="10"/>
            <color rgb="FF000000"/>
            <rFont val="Arial"/>
            <scheme val="minor"/>
          </rPr>
          <t xml:space="preserve">In Chicago and Evanston, IL
</t>
        </r>
      </text>
    </comment>
    <comment ref="E18" authorId="0" shapeId="0" xr:uid="{00000000-0006-0000-0200-00000F000000}">
      <text>
        <r>
          <rPr>
            <sz val="10"/>
            <color rgb="FF000000"/>
            <rFont val="Arial"/>
            <scheme val="minor"/>
          </rPr>
          <t xml:space="preserve">Public employees only
</t>
        </r>
      </text>
    </comment>
    <comment ref="S18" authorId="0" shapeId="0" xr:uid="{00000000-0006-0000-0200-000010000000}">
      <text>
        <r>
          <rPr>
            <sz val="10"/>
            <color rgb="FF000000"/>
            <rFont val="Arial"/>
            <scheme val="minor"/>
          </rPr>
          <t>======
ID#AAAANe682UA
Katy Henderson    (2021-07-19 15:37:05)
https://www.blr.com/HR-Employment/Discrimination/Sexual-Harassment-in-Indiana#:~:text=The%20Indiana%20Civil%20Rights%20Law,sexual%20harassment%20(IN%20Code%20Sec.&amp;text=The%20Law%20applies%20to%20public,Retaliation.</t>
        </r>
      </text>
    </comment>
    <comment ref="E19" authorId="0" shapeId="0" xr:uid="{00000000-0006-0000-0200-000065000000}">
      <text>
        <r>
          <rPr>
            <sz val="10"/>
            <color rgb="FF000000"/>
            <rFont val="Arial"/>
            <scheme val="minor"/>
          </rPr>
          <t>https://www.pregnantatwork.org/wp-content/uploads/Talking-About-Your-Pump-Iowa-Factsheet.pdf
	-Prachi Shashidhar</t>
        </r>
      </text>
    </comment>
    <comment ref="E20" authorId="0" shapeId="0" xr:uid="{00000000-0006-0000-0200-000064000000}">
      <text>
        <r>
          <rPr>
            <sz val="10"/>
            <color rgb="FF000000"/>
            <rFont val="Arial"/>
            <scheme val="minor"/>
          </rPr>
          <t>https://kumc.info/documents/prevmed/News/State-of-Breastfeeding-in-Kansas-2023.pdf
	-Prachi Shashidhar</t>
        </r>
      </text>
    </comment>
    <comment ref="I20" authorId="0" shapeId="0" xr:uid="{00000000-0006-0000-0200-000038000000}">
      <text>
        <r>
          <rPr>
            <sz val="10"/>
            <color rgb="FF000000"/>
            <rFont val="Arial"/>
            <scheme val="minor"/>
          </rPr>
          <t>has a local law that prohibit employers from asking salary history.
	-Prachi Shashidhar</t>
        </r>
      </text>
    </comment>
    <comment ref="S20" authorId="0" shapeId="0" xr:uid="{00000000-0006-0000-0200-000011000000}">
      <text>
        <r>
          <rPr>
            <sz val="10"/>
            <color rgb="FF000000"/>
            <rFont val="Arial"/>
            <scheme val="minor"/>
          </rPr>
          <t>======
ID#AAAANe682VY
Katy Henderson    (2021-07-19 15:40:35)
https://www.blr.com/HR-Employment/Discrimination/Sexual-Harassment-in-Kansas#:~:text=The%20Kansas%20Act%20Against%20Discrimination,Sec.&amp;text=Sexual%20harassment%20is%20generally%20considered,with%20four%20or%20more%20employees.</t>
        </r>
      </text>
    </comment>
    <comment ref="E21" authorId="0" shapeId="0" xr:uid="{00000000-0006-0000-0200-000063000000}">
      <text>
        <r>
          <rPr>
            <sz val="10"/>
            <color rgb="FF000000"/>
            <rFont val="Arial"/>
            <scheme val="minor"/>
          </rPr>
          <t>https://www.vhrlaw.com/blog/2023/03/new-federal-laws-increase-protection-for-lactating-kentucky-workers/
	-Prachi Shashidhar</t>
        </r>
      </text>
    </comment>
    <comment ref="H21" authorId="0" shapeId="0" xr:uid="{00000000-0006-0000-0200-00003F000000}">
      <text>
        <r>
          <rPr>
            <sz val="10"/>
            <color rgb="FF000000"/>
            <rFont val="Arial"/>
            <scheme val="minor"/>
          </rPr>
          <t>Bill Introduced in 2023, not moved.
	-Prachi Shashidhar</t>
        </r>
      </text>
    </comment>
    <comment ref="I21" authorId="0" shapeId="0" xr:uid="{00000000-0006-0000-0200-000043000000}">
      <text>
        <r>
          <rPr>
            <sz val="10"/>
            <color rgb="FF000000"/>
            <rFont val="Arial"/>
            <scheme val="minor"/>
          </rPr>
          <t>just Louisville applicable
	-Prachi Shashidhar</t>
        </r>
      </text>
    </comment>
    <comment ref="E22" authorId="0" shapeId="0" xr:uid="{00000000-0006-0000-0200-000062000000}">
      <text>
        <r>
          <rPr>
            <sz val="10"/>
            <color rgb="FF000000"/>
            <rFont val="Arial"/>
            <scheme val="minor"/>
          </rPr>
          <t>https://ldh.la.gov/assets/oph/Center-PHCH/FamilyHealth/CommunicationsTwoPager_PUMPAct_Final.pdf
	-Prachi Shashidhar</t>
        </r>
      </text>
    </comment>
    <comment ref="E23" authorId="0" shapeId="0" xr:uid="{00000000-0006-0000-0200-000061000000}">
      <text>
        <r>
          <rPr>
            <sz val="10"/>
            <color rgb="FF000000"/>
            <rFont val="Arial"/>
            <scheme val="minor"/>
          </rPr>
          <t>https://www.abetterbalance.org/wp-content/uploads/2018/08/2023-10-31-TTYBAYP-Maine-FINAL.pdf
	-Prachi Shashidhar</t>
        </r>
      </text>
    </comment>
    <comment ref="K23" authorId="0" shapeId="0" xr:uid="{00000000-0006-0000-0200-000012000000}">
      <text>
        <r>
          <rPr>
            <sz val="10"/>
            <color rgb="FF000000"/>
            <rFont val="Arial"/>
            <scheme val="minor"/>
          </rPr>
          <t xml:space="preserve">Beginning in 2026
</t>
        </r>
      </text>
    </comment>
    <comment ref="L23" authorId="0" shapeId="0" xr:uid="{00000000-0006-0000-0200-000013000000}">
      <text>
        <r>
          <rPr>
            <sz val="10"/>
            <color rgb="FF000000"/>
            <rFont val="Arial"/>
            <scheme val="minor"/>
          </rPr>
          <t>======
ID#AAAAKTbEPbo
tc={4DD35779-A815-4604-AB81-DBC136F5447C}    (2020-09-24 22:37:28)
[Threaded comment]
Your version of Excel allows you to read this threaded comment; however, any edits to it will get removed if the file is opened in a newer version of Excel. Learn more: https://go.microsoft.com/fwlink/?linkid=870924
Comment:
    Going into effect Jan 1, 2021</t>
        </r>
      </text>
    </comment>
    <comment ref="E24" authorId="0" shapeId="0" xr:uid="{00000000-0006-0000-0200-000060000000}">
      <text>
        <r>
          <rPr>
            <sz val="10"/>
            <color rgb="FF000000"/>
            <rFont val="Arial"/>
            <scheme val="minor"/>
          </rPr>
          <t>https://health.maryland.gov/phpa/mch/pages/bf_mdlaw.aspx#:~:text=Breastfeeding%20and%20the%20Workplace%3A&amp;text=This%20law%20requires%20employers%20to,time%20used%20to%20express%20milk.
	-Prachi Shashidhar</t>
        </r>
      </text>
    </comment>
    <comment ref="K24" authorId="0" shapeId="0" xr:uid="{00000000-0006-0000-0200-000014000000}">
      <text>
        <r>
          <rPr>
            <sz val="10"/>
            <color rgb="FF000000"/>
            <rFont val="Arial"/>
            <scheme val="minor"/>
          </rPr>
          <t>Delayed start date to 2028: https://paidleave.maryland.gov/employers/Pages/home.aspx</t>
        </r>
      </text>
    </comment>
    <comment ref="X24" authorId="0" shapeId="0" xr:uid="{00000000-0006-0000-0200-000074000000}">
      <text>
        <r>
          <rPr>
            <sz val="10"/>
            <color rgb="FF000000"/>
            <rFont val="Arial"/>
            <scheme val="minor"/>
          </rPr>
          <t>As of September 2024
	-Katy Henderson</t>
        </r>
      </text>
    </comment>
    <comment ref="E25" authorId="0" shapeId="0" xr:uid="{00000000-0006-0000-0200-00005F000000}">
      <text>
        <r>
          <rPr>
            <sz val="10"/>
            <color rgb="FF000000"/>
            <rFont val="Arial"/>
            <scheme val="minor"/>
          </rPr>
          <t>https://www.mass.gov/info-details/massachusetts-law-about-pregnant-or-breastfeeding-employees#:~:text=Employers%20are%20required%20to%20%22provide,need%20to%20express%20the%20milk.%22
	-Prachi Shashidhar</t>
        </r>
      </text>
    </comment>
    <comment ref="Y25" authorId="0" shapeId="0" xr:uid="{00000000-0006-0000-0200-000030000000}">
      <text>
        <r>
          <rPr>
            <sz val="10"/>
            <color rgb="FF000000"/>
            <rFont val="Arial"/>
            <scheme val="minor"/>
          </rPr>
          <t>https://malegislature.gov/Bills/193/S1164
	-Prachi Shashidhar</t>
        </r>
      </text>
    </comment>
    <comment ref="E26" authorId="0" shapeId="0" xr:uid="{00000000-0006-0000-0200-00005E000000}">
      <text>
        <r>
          <rPr>
            <sz val="10"/>
            <color rgb="FF000000"/>
            <rFont val="Arial"/>
            <scheme val="minor"/>
          </rPr>
          <t>https://www.abetterbalance.org/wp-content/uploads/2018/08/2023-07-11-TTYBAYP-Michigan-FINAL.pdf
	-Prachi Shashidhar</t>
        </r>
      </text>
    </comment>
    <comment ref="L26" authorId="0" shapeId="0" xr:uid="{00000000-0006-0000-0200-000015000000}">
      <text>
        <r>
          <rPr>
            <sz val="10"/>
            <color rgb="FF000000"/>
            <rFont val="Arial"/>
            <scheme val="minor"/>
          </rPr>
          <t xml:space="preserve">Effective February 2025, expands access to nearly all workers in MI
</t>
        </r>
      </text>
    </comment>
    <comment ref="H27" authorId="0" shapeId="0" xr:uid="{00000000-0006-0000-0200-00003E000000}">
      <text>
        <r>
          <rPr>
            <sz val="10"/>
            <color rgb="FF000000"/>
            <rFont val="Arial"/>
            <scheme val="minor"/>
          </rPr>
          <t>Previously=1, but no bill introduced
	-Prachi Shashidhar</t>
        </r>
      </text>
    </comment>
    <comment ref="K27" authorId="0" shapeId="0" xr:uid="{00000000-0006-0000-0200-000016000000}">
      <text>
        <r>
          <rPr>
            <sz val="10"/>
            <color rgb="FF000000"/>
            <rFont val="Arial"/>
            <scheme val="minor"/>
          </rPr>
          <t>In effect 2026</t>
        </r>
      </text>
    </comment>
    <comment ref="X27" authorId="0" shapeId="0" xr:uid="{00000000-0006-0000-0200-000017000000}">
      <text>
        <r>
          <rPr>
            <sz val="10"/>
            <color rgb="FF000000"/>
            <rFont val="Arial"/>
            <scheme val="minor"/>
          </rPr>
          <t>======
ID#AAAAcPuBX58
Stephen Stapleton    (2022-06-30 14:26:09)
Only applies to indoors
----
website says.yes- for indoor workers. 
Would this be 1?
	-Prachi Shashidhar</t>
        </r>
      </text>
    </comment>
    <comment ref="E28" authorId="0" shapeId="0" xr:uid="{00000000-0006-0000-0200-00005D000000}">
      <text>
        <r>
          <rPr>
            <sz val="10"/>
            <color rgb="FF000000"/>
            <rFont val="Arial"/>
            <scheme val="minor"/>
          </rPr>
          <t>https://www.msbfc.org/workplace.html#:~:text=%E2%80%8BTools%20for%20Employers,their%20milk%20while%20at%20work.
	-Prachi Shashidhar</t>
        </r>
      </text>
    </comment>
    <comment ref="I28" authorId="0" shapeId="0" xr:uid="{00000000-0006-0000-0200-000042000000}">
      <text>
        <r>
          <rPr>
            <sz val="10"/>
            <color rgb="FF000000"/>
            <rFont val="Arial"/>
            <scheme val="minor"/>
          </rPr>
          <t>Just Jackson
	-Prachi Shashidhar</t>
        </r>
      </text>
    </comment>
    <comment ref="E29" authorId="0" shapeId="0" xr:uid="{00000000-0006-0000-0200-00005C000000}">
      <text>
        <r>
          <rPr>
            <sz val="10"/>
            <color rgb="FF000000"/>
            <rFont val="Arial"/>
            <scheme val="minor"/>
          </rPr>
          <t>https://www.mnea.org/news/legal-protections-breastfeeding-moms#:~:text=Missouri's%20new%20law&amp;text=28%20of%20this%20year%2C%20expands,milk%20or%20breastfeed%20a%20child.
	-Prachi Shashidhar</t>
        </r>
      </text>
    </comment>
    <comment ref="H29" authorId="0" shapeId="0" xr:uid="{00000000-0006-0000-0200-00003D000000}">
      <text>
        <r>
          <rPr>
            <sz val="10"/>
            <color rgb="FF000000"/>
            <rFont val="Arial"/>
            <scheme val="minor"/>
          </rPr>
          <t>bill proposed in 2023, but stalled
	-Prachi Shashidhar</t>
        </r>
      </text>
    </comment>
    <comment ref="L29" authorId="0" shapeId="0" xr:uid="{00000000-0006-0000-0200-000018000000}">
      <text>
        <r>
          <rPr>
            <sz val="10"/>
            <color rgb="FF000000"/>
            <rFont val="Arial"/>
            <scheme val="minor"/>
          </rPr>
          <t xml:space="preserve">Only in effect May 1 through August 28, when HB567 takes effect which repealed the ballot initiative which passed in 2024.
</t>
        </r>
      </text>
    </comment>
    <comment ref="E30" authorId="0" shapeId="0" xr:uid="{00000000-0006-0000-0200-00005B000000}">
      <text>
        <r>
          <rPr>
            <sz val="10"/>
            <color rgb="FF000000"/>
            <rFont val="Arial"/>
            <scheme val="minor"/>
          </rPr>
          <t>https://archive.legmt.gov/bills/mca/title_0390/chapter_0020/part_0020/section_0170/0390-0020-0020-0170.html#:~:text=All%20state%20and%20county%20governments,if%20breaks%20are%20currently%20allowed.
	-Prachi Shashidhar</t>
        </r>
      </text>
    </comment>
    <comment ref="H30" authorId="0" shapeId="0" xr:uid="{00000000-0006-0000-0200-00003C000000}">
      <text>
        <r>
          <rPr>
            <sz val="10"/>
            <color rgb="FF000000"/>
            <rFont val="Arial"/>
            <scheme val="minor"/>
          </rPr>
          <t>Bill considered in 2023, but hasn't passed
	-Prachi Shashidhar</t>
        </r>
      </text>
    </comment>
    <comment ref="S30" authorId="0" shapeId="0" xr:uid="{00000000-0006-0000-0200-000019000000}">
      <text>
        <r>
          <rPr>
            <sz val="10"/>
            <color rgb="FF000000"/>
            <rFont val="Arial"/>
            <scheme val="minor"/>
          </rPr>
          <t>======
ID#AAAANe682WE
Katy Henderson    (2021-07-19 15:42:18)
https://www.blr.com/HR-Employment/Discrimination/Sexual-Harassment-in-Montana#:~:text=The%20Montana%20Human%20Rights%20Act,unlawful%20practices%20(MT%20Code%20Sec.</t>
        </r>
      </text>
    </comment>
    <comment ref="E31" authorId="0" shapeId="0" xr:uid="{00000000-0006-0000-0200-00005A000000}">
      <text>
        <r>
          <rPr>
            <sz val="10"/>
            <color rgb="FF000000"/>
            <rFont val="Arial"/>
            <scheme val="minor"/>
          </rPr>
          <t>https://dhhs.ne.gov/Pages/Breastfeeding-and-Work.aspx
	-Prachi Shashidhar</t>
        </r>
      </text>
    </comment>
    <comment ref="L31" authorId="0" shapeId="0" xr:uid="{00000000-0006-0000-0200-00001A000000}">
      <text>
        <r>
          <rPr>
            <sz val="10"/>
            <color rgb="FF000000"/>
            <rFont val="Arial"/>
            <scheme val="minor"/>
          </rPr>
          <t xml:space="preserve">In effect October 1, 2025
</t>
        </r>
      </text>
    </comment>
    <comment ref="E32" authorId="0" shapeId="0" xr:uid="{00000000-0006-0000-0200-000059000000}">
      <text>
        <r>
          <rPr>
            <sz val="10"/>
            <color rgb="FF000000"/>
            <rFont val="Arial"/>
            <scheme val="minor"/>
          </rPr>
          <t>https://nevadabreastfeeds.org/current-legislation/#:~:text=PUMP%20for%20Nursing%20Mothers%20Act%20%E2%80%93%20H.R.&amp;text=Under%20the%20PUMP%20Act%2C%20most,year%20after%20the%20child's%20birth.
	-Prachi Shashidhar</t>
        </r>
      </text>
    </comment>
    <comment ref="L32" authorId="0" shapeId="0" xr:uid="{00000000-0006-0000-0200-00001B000000}">
      <text>
        <r>
          <rPr>
            <sz val="10"/>
            <color rgb="FF000000"/>
            <rFont val="Arial"/>
            <scheme val="minor"/>
          </rPr>
          <t>======
ID#AAAAKTbEPdk
tc={9D3E8E03-C4EB-4DEE-91F2-276852B15490}    (2020-09-24 22:37:28)
[Threaded comment]
Your version of Excel allows you to read this threaded comment; however, any edits to it will get removed if the file is opened in a newer version of Excel. Learn more: https://go.microsoft.com/fwlink/?linkid=870924
Comment:
    Only companies with 50+employees</t>
        </r>
      </text>
    </comment>
    <comment ref="X32" authorId="0" shapeId="0" xr:uid="{00000000-0006-0000-0200-000073000000}">
      <text>
        <r>
          <rPr>
            <sz val="10"/>
            <color rgb="FF000000"/>
            <rFont val="Arial"/>
            <scheme val="minor"/>
          </rPr>
          <t>As of November 2024
	-Katy Henderson</t>
        </r>
      </text>
    </comment>
    <comment ref="E33" authorId="0" shapeId="0" xr:uid="{00000000-0006-0000-0200-000058000000}">
      <text>
        <r>
          <rPr>
            <sz val="10"/>
            <color rgb="FF000000"/>
            <rFont val="Arial"/>
            <scheme val="minor"/>
          </rPr>
          <t>30-min unpaid break. 
https://www.shrm.org/topics-tools/tools/express-requests/new-hampshire-accommodations-for-nursing-mothers#:~:text=Text%20of%20the%20measure.&amp;text=Effective%20July%201%2C%202025%2C%20all,every%20three%20hours%20of%20work.
	-Prachi Shashidhar</t>
        </r>
      </text>
    </comment>
    <comment ref="E34" authorId="0" shapeId="0" xr:uid="{00000000-0006-0000-0200-000057000000}">
      <text>
        <r>
          <rPr>
            <sz val="10"/>
            <color rgb="FF000000"/>
            <rFont val="Arial"/>
            <scheme val="minor"/>
          </rPr>
          <t>https://breastfeedingnj.org/breastfeeding-and-employment/
	-Prachi Shashidhar</t>
        </r>
      </text>
    </comment>
    <comment ref="V34" authorId="0" shapeId="0" xr:uid="{00000000-0006-0000-0200-00001C000000}">
      <text>
        <r>
          <rPr>
            <sz val="10"/>
            <color rgb="FF000000"/>
            <rFont val="Arial"/>
            <scheme val="minor"/>
          </rPr>
          <t>======
ID#AAAAMgQ3F7s
Katy Henderson    (2021-06-10 15:20:24)
https://www.nj.gov/labor/worker-protections/myworkrights/domesticworkers.shtml</t>
        </r>
      </text>
    </comment>
    <comment ref="E35" authorId="0" shapeId="0" xr:uid="{00000000-0006-0000-0200-000056000000}">
      <text>
        <r>
          <rPr>
            <sz val="10"/>
            <color rgb="FF000000"/>
            <rFont val="Arial"/>
            <scheme val="minor"/>
          </rPr>
          <t>https://www.nmhealth.org/about/phd/fhb/bfwi/#:~:text=USE%20OF%20A%20BREAST%20PUMP,breast%20pump%20in%20the%20workplace.
	-Prachi Shashidhar</t>
        </r>
      </text>
    </comment>
    <comment ref="L35" authorId="0" shapeId="0" xr:uid="{00000000-0006-0000-0200-00001D000000}">
      <text>
        <r>
          <rPr>
            <sz val="10"/>
            <color rgb="FF000000"/>
            <rFont val="Arial"/>
            <scheme val="minor"/>
          </rPr>
          <t>======
ID#AAAAapEAesY
Kaalan Day    (2022-06-09 20:47:38)
Effective: July 1, 2022</t>
        </r>
      </text>
    </comment>
    <comment ref="Y35" authorId="0" shapeId="0" xr:uid="{00000000-0006-0000-0200-00002F000000}">
      <text>
        <r>
          <rPr>
            <sz val="10"/>
            <color rgb="FF000000"/>
            <rFont val="Arial"/>
            <scheme val="minor"/>
          </rPr>
          <t>https://sourcenm.com/tag/warehouse-worker-protections/
	-Prachi Shashidhar</t>
        </r>
      </text>
    </comment>
    <comment ref="E36" authorId="0" shapeId="0" xr:uid="{00000000-0006-0000-0200-000055000000}">
      <text>
        <r>
          <rPr>
            <sz val="10"/>
            <color rgb="FF000000"/>
            <rFont val="Arial"/>
            <scheme val="minor"/>
          </rPr>
          <t>06/24) 30-min paid break.
https://www.littler.com/news-analysis/asap/new-york-now-requires-paid-lactation-breaks#:~:text=Effective%20June%2019%2C%202024%2C%20New,set%20forth%20in%20Bill%20No.
	-Prachi Shashidhar</t>
        </r>
      </text>
    </comment>
    <comment ref="L36" authorId="0" shapeId="0" xr:uid="{00000000-0006-0000-0200-00001E000000}">
      <text>
        <r>
          <rPr>
            <sz val="10"/>
            <color rgb="FF000000"/>
            <rFont val="Arial"/>
            <scheme val="minor"/>
          </rPr>
          <t>======
ID#AAAAKTbEPcw
tc={1219D347-A3E7-4A1A-A5CA-6D38AD8B84AE}    (2020-09-24 22:37:28)
[Threaded comment]
Your version of Excel allows you to read this threaded comment; however, any edits to it will get removed if the file is opened in a newer version of Excel. Learn more: https://go.microsoft.com/fwlink/?linkid=870924
Comment:
    New law goes into effect Sept 30, 2020</t>
        </r>
      </text>
    </comment>
    <comment ref="N36" authorId="0" shapeId="0" xr:uid="{00000000-0006-0000-0200-00001F000000}">
      <text>
        <r>
          <rPr>
            <sz val="10"/>
            <color rgb="FF000000"/>
            <rFont val="Arial"/>
            <scheme val="minor"/>
          </rPr>
          <t>======
ID#AAAAcPuBX54
Stephen Stapleton    (2022-06-30 14:12:55)
Limited to NYC</t>
        </r>
      </text>
    </comment>
    <comment ref="Q36" authorId="0" shapeId="0" xr:uid="{00000000-0006-0000-0200-000020000000}">
      <text>
        <r>
          <rPr>
            <sz val="10"/>
            <color rgb="FF000000"/>
            <rFont val="Arial"/>
            <scheme val="minor"/>
          </rPr>
          <t>======
ID#AAAAKTbEPd8
tc={32411700-A50E-479F-AFBA-C0B07346CA5C}    (2020-09-24 22:37:28)
[Threaded comment]
Your version of Excel allows you to read this threaded comment; however, any edits to it will get removed if the file is opened in a newer version of Excel. Learn more: https://go.microsoft.com/fwlink/?linkid=870924
Comment:
    Only NYC</t>
        </r>
      </text>
    </comment>
    <comment ref="E37" authorId="0" shapeId="0" xr:uid="{00000000-0006-0000-0200-000053000000}">
      <text>
        <r>
          <rPr>
            <sz val="10"/>
            <color rgb="FF000000"/>
            <rFont val="Arial"/>
            <scheme val="minor"/>
          </rPr>
          <t>https://familyforwardnc.com/family-forward-policies/support-for-breastfeeding-workers/#:~:text=The%20PUMP%20Act%20has%20been,birth%20of%20the%20employee's%20child.
	-Prachi Shashidhar</t>
        </r>
      </text>
    </comment>
    <comment ref="E38" authorId="0" shapeId="0" xr:uid="{00000000-0006-0000-0200-000054000000}">
      <text>
        <r>
          <rPr>
            <sz val="10"/>
            <color rgb="FF000000"/>
            <rFont val="Arial"/>
            <scheme val="minor"/>
          </rPr>
          <t>States the following:
- Must be completely relieved from duty; or
- Must be paid for the break time.
https://www.hhs.nd.gov/health/children/breastfeeding/breastfeeding-laws#:~:text=On%20December%2029%2C%202022%2C%20President,place%20to%20express%20breast%20milk.
	-Prachi Shashidhar</t>
        </r>
      </text>
    </comment>
    <comment ref="E39" authorId="0" shapeId="0" xr:uid="{00000000-0006-0000-0200-000052000000}">
      <text>
        <r>
          <rPr>
            <sz val="10"/>
            <color rgb="FF000000"/>
            <rFont val="Arial"/>
            <scheme val="minor"/>
          </rPr>
          <t>https://www.abetterbalance.org/wp-content/uploads/2018/08/2023-07-11-TTYBAYP-Ohio-FINAL-2.pdf
	-Prachi Shashidhar</t>
        </r>
      </text>
    </comment>
    <comment ref="H39" authorId="0" shapeId="0" xr:uid="{00000000-0006-0000-0200-00003B000000}">
      <text>
        <r>
          <rPr>
            <sz val="10"/>
            <color rgb="FF000000"/>
            <rFont val="Arial"/>
            <scheme val="minor"/>
          </rPr>
          <t>Just in Toledo &amp; Cincinnati
	-Prachi Shashidhar</t>
        </r>
      </text>
    </comment>
    <comment ref="I39" authorId="0" shapeId="0" xr:uid="{00000000-0006-0000-0200-000041000000}">
      <text>
        <r>
          <rPr>
            <sz val="10"/>
            <color rgb="FF000000"/>
            <rFont val="Arial"/>
            <scheme val="minor"/>
          </rPr>
          <t>New (2025)- Columbus- 
Toledo, Columbus &amp; Cincinnati-prohibits
	-Prachi Shashidhar</t>
        </r>
      </text>
    </comment>
    <comment ref="E40" authorId="0" shapeId="0" xr:uid="{00000000-0006-0000-0200-000021000000}">
      <text>
        <r>
          <rPr>
            <sz val="10"/>
            <color rgb="FF000000"/>
            <rFont val="Arial"/>
            <scheme val="minor"/>
          </rPr>
          <t>Not a requirement for private sector employees. 
======</t>
        </r>
      </text>
    </comment>
    <comment ref="Y40" authorId="0" shapeId="0" xr:uid="{00000000-0006-0000-0200-00002E000000}">
      <text>
        <r>
          <rPr>
            <sz val="10"/>
            <color rgb="FF000000"/>
            <rFont val="Arial"/>
            <scheme val="minor"/>
          </rPr>
          <t>https://www.law.cornell.edu/regulations/oklahoma/OAC-35-10-7-8
	-Prachi Shashidhar</t>
        </r>
      </text>
    </comment>
    <comment ref="E41" authorId="0" shapeId="0" xr:uid="{00000000-0006-0000-0200-000051000000}">
      <text>
        <r>
          <rPr>
            <sz val="10"/>
            <color rgb="FF000000"/>
            <rFont val="Arial"/>
            <scheme val="minor"/>
          </rPr>
          <t>Does not require being paid, unless they are regularly scheduled paid breaks- 
https://www.oregon.gov/boli/workers/pages/breaks-to-express-breast-milk.aspx#:~:text=Workers%20who%20need%20to%20express,is%2018%20months%20of%20age.
	-Prachi Shashidhar</t>
        </r>
      </text>
    </comment>
    <comment ref="P41" authorId="0" shapeId="0" xr:uid="{00000000-0006-0000-0200-000022000000}">
      <text>
        <r>
          <rPr>
            <sz val="10"/>
            <color rgb="FF000000"/>
            <rFont val="Arial"/>
            <scheme val="minor"/>
          </rPr>
          <t>======
ID#AAAANV39AVo
Stephen Stapleton    (2021-07-22 13:24:36)
"Right to rest" between shifts is, similar to Hawaii, a restriction on split-shifts: https://www.oregon.gov/boli/workers/pages/predictive-scheduling.aspx</t>
        </r>
      </text>
    </comment>
    <comment ref="E42" authorId="0" shapeId="0" xr:uid="{00000000-0006-0000-0200-000050000000}">
      <text>
        <r>
          <rPr>
            <sz val="10"/>
            <color rgb="FF000000"/>
            <rFont val="Arial"/>
            <scheme val="minor"/>
          </rPr>
          <t>http://brandonjbroderick.com/pennsylvania/pennsylvania-laws-breastfeeding-mothers-workplace#:~:text=Break%20Time%20Requirements,frequent%20breaks%20are%20commonly%20required.
	-Prachi Shashidhar</t>
        </r>
      </text>
    </comment>
    <comment ref="Q42" authorId="0" shapeId="0" xr:uid="{00000000-0006-0000-0200-000023000000}">
      <text>
        <r>
          <rPr>
            <sz val="10"/>
            <color rgb="FF000000"/>
            <rFont val="Arial"/>
            <scheme val="minor"/>
          </rPr>
          <t>Law in Philly</t>
        </r>
      </text>
    </comment>
    <comment ref="E43" authorId="0" shapeId="0" xr:uid="{00000000-0006-0000-0200-00004F000000}">
      <text>
        <r>
          <rPr>
            <sz val="10"/>
            <color rgb="FF000000"/>
            <rFont val="Arial"/>
            <scheme val="minor"/>
          </rPr>
          <t>2021- nursing mothers who work at least 7.5 hours a day are entitled to 1 hour of paid leave each working day to nurse or pump breastmilk.
https://www.jacksonlewis.com/print/pdf/node/10225#:~:text=The%20Guidelines%20went%20into%20effect%20on%20February%2011%2C%202021.&amp;text=Under%20Puerto%20Rico's%20Nursing%20Leave,to%20nurse%20or%20pump%20breastmilk.
	-Prachi Shashidhar</t>
        </r>
      </text>
    </comment>
    <comment ref="L43" authorId="0" shapeId="0" xr:uid="{00000000-0006-0000-0200-000035000000}">
      <text>
        <r>
          <rPr>
            <sz val="10"/>
            <color rgb="FF000000"/>
            <rFont val="Arial"/>
            <scheme val="minor"/>
          </rPr>
          <t>https://natlawreview.com/article/puerto-rico-legislature-approves-bill-to-expand-paid-sick-leave-use
	-Zachary Brosse</t>
        </r>
      </text>
    </comment>
    <comment ref="N43" authorId="0" shapeId="0" xr:uid="{00000000-0006-0000-0200-000024000000}">
      <text>
        <r>
          <rPr>
            <sz val="10"/>
            <color rgb="FF000000"/>
            <rFont val="Arial"/>
            <scheme val="minor"/>
          </rPr>
          <t>======
ID#AAAA1lGN-wo
Katy Henderson    (2023-07-25 17:36:20)
https://www.shrm.org/resourcesandtools/legal-and-compliance/state-and-local-updates/pages/overview-puerto-rico-law.aspx</t>
        </r>
      </text>
    </comment>
    <comment ref="U43" authorId="0" shapeId="0" xr:uid="{00000000-0006-0000-0200-000025000000}">
      <text>
        <r>
          <rPr>
            <sz val="10"/>
            <color rgb="FF000000"/>
            <rFont val="Arial"/>
            <scheme val="minor"/>
          </rPr>
          <t>======
ID#AAAAJ7jQ_e8
Stephen Stapleton    (2020-09-25 15:24:38)
http://help.workworldapp.com/wwwebhelp/workers_compensation_summary_puerto_rico.htm</t>
        </r>
      </text>
    </comment>
    <comment ref="V43" authorId="0" shapeId="0" xr:uid="{00000000-0006-0000-0200-000026000000}">
      <text>
        <r>
          <rPr>
            <sz val="10"/>
            <color rgb="FF000000"/>
            <rFont val="Arial"/>
            <scheme val="minor"/>
          </rPr>
          <t>======
ID#AAAAMg4sN4c
Katy Henderson    (2021-06-10 20:53:54)
https://www.lexjuris.com/LexLex/Leyes2016/lexl2016206.htm</t>
        </r>
      </text>
    </comment>
    <comment ref="E44" authorId="0" shapeId="0" xr:uid="{00000000-0006-0000-0200-00004E000000}">
      <text>
        <r>
          <rPr>
            <sz val="10"/>
            <color rgb="FF000000"/>
            <rFont val="Arial"/>
            <scheme val="minor"/>
          </rPr>
          <t>https://health.ri.gov/breastfeeding#:~:text=The%20Fair%20Labor%20Standards%20Act,need%20to%20express%20the%20milk.
	-Prachi Shashidhar</t>
        </r>
      </text>
    </comment>
    <comment ref="E45" authorId="0" shapeId="0" xr:uid="{00000000-0006-0000-0200-00004D000000}">
      <text>
        <r>
          <rPr>
            <sz val="10"/>
            <color rgb="FF000000"/>
            <rFont val="Arial"/>
            <scheme val="minor"/>
          </rPr>
          <t>https://schac.sc.gov/sites/schac/files/Documents/Technical%20Srvcs/Prevention%20Corner_July%202023.pdf
	-Prachi Shashidhar</t>
        </r>
      </text>
    </comment>
    <comment ref="S45" authorId="0" shapeId="0" xr:uid="{00000000-0006-0000-0200-000027000000}">
      <text>
        <r>
          <rPr>
            <sz val="10"/>
            <color rgb="FF000000"/>
            <rFont val="Arial"/>
            <scheme val="minor"/>
          </rPr>
          <t>======
ID#AAAANe682WQ
Katy Henderson    (2021-07-19 15:43:04)
https://schac.sc.gov/employment-discrimination/prohibited-practices-discrimination-types/sexual-harassment</t>
        </r>
      </text>
    </comment>
    <comment ref="E46" authorId="0" shapeId="0" xr:uid="{00000000-0006-0000-0200-00004C000000}">
      <text>
        <r>
          <rPr>
            <sz val="10"/>
            <color rgb="FF000000"/>
            <rFont val="Arial"/>
            <scheme val="minor"/>
          </rPr>
          <t>https://www.jibble.io/labor-laws/us-state-labor-laws/south-dakota/break-laws#:~:text=Breastfeeding%20Breaks%20in%20South%20Dakota,-South%20Dakota%20has&amp;text=Under%20this%20federal%20mandate%2C%20nursing,to%20one%20year%20after%20childbirth.
	-Prachi Shashidhar</t>
        </r>
      </text>
    </comment>
    <comment ref="H46" authorId="0" shapeId="0" xr:uid="{00000000-0006-0000-0200-00003A000000}">
      <text>
        <r>
          <rPr>
            <sz val="10"/>
            <color rgb="FF000000"/>
            <rFont val="Arial"/>
            <scheme val="minor"/>
          </rPr>
          <t>Bill introduced in 2023.
	-Prachi Shashidhar</t>
        </r>
      </text>
    </comment>
    <comment ref="E47" authorId="0" shapeId="0" xr:uid="{00000000-0006-0000-0200-00004B000000}">
      <text>
        <r>
          <rPr>
            <sz val="10"/>
            <color rgb="FF000000"/>
            <rFont val="Arial"/>
            <scheme val="minor"/>
          </rPr>
          <t>https://www.pregnantatwork.org/wp-content/uploads/Talking-About-Your-Pump-Tennessee-Factsheet.pdf
	-Prachi Shashidhar</t>
        </r>
      </text>
    </comment>
    <comment ref="Y47" authorId="0" shapeId="0" xr:uid="{00000000-0006-0000-0200-00002D000000}">
      <text>
        <r>
          <rPr>
            <sz val="10"/>
            <color rgb="FF000000"/>
            <rFont val="Arial"/>
            <scheme val="minor"/>
          </rPr>
          <t>https://www.tn.gov/workforce/employees/labor-laws.html
	-Prachi Shashidhar</t>
        </r>
      </text>
    </comment>
    <comment ref="E48" authorId="0" shapeId="0" xr:uid="{00000000-0006-0000-0200-00004A000000}">
      <text>
        <r>
          <rPr>
            <sz val="10"/>
            <color rgb="FF000000"/>
            <rFont val="Arial"/>
            <scheme val="minor"/>
          </rPr>
          <t>https://www.dshs.texas.gov/maternal-child-health/programs-activities-maternal-child-health/texas-mother-friendly-worksite/lactation-laws
	-Prachi Shashidhar</t>
        </r>
      </text>
    </comment>
    <comment ref="E49" authorId="0" shapeId="0" xr:uid="{00000000-0006-0000-0200-000049000000}">
      <text>
        <r>
          <rPr>
            <sz val="10"/>
            <color rgb="FF000000"/>
            <rFont val="Arial"/>
            <scheme val="minor"/>
          </rPr>
          <t>Stick to a schedule &amp; fulfill business needs. 
https://www.abetterbalance.org/wp-content/uploads/2018/08/2023-10-18-TTYBAYP-Utah-FINAL.pdf
	-Prachi Shashidhar</t>
        </r>
      </text>
    </comment>
    <comment ref="E50" authorId="0" shapeId="0" xr:uid="{00000000-0006-0000-0200-000048000000}">
      <text>
        <r>
          <rPr>
            <sz val="10"/>
            <color rgb="FF000000"/>
            <rFont val="Arial"/>
            <scheme val="minor"/>
          </rPr>
          <t>https://www.healthvermont.gov/family/infants-young-children/breastfeeding-laws#:~:text=Vermont%20laws%20protect%20individuals%20who,expanding%20coverage%20for%20more%20employees.
	-Prachi Shashidhar</t>
        </r>
      </text>
    </comment>
    <comment ref="E51" authorId="0" shapeId="0" xr:uid="{00000000-0006-0000-0200-000047000000}">
      <text>
        <r>
          <rPr>
            <sz val="10"/>
            <color rgb="FF000000"/>
            <rFont val="Arial"/>
            <scheme val="minor"/>
          </rPr>
          <t>https://timeero.com/resources-page/virginia-break-laws#:~:text=Employers%20are%20required%20to%20provide,to%20one%20year%20after%20childbirth.&amp;text=Companies%20should%20work%20with%20nursing,needs%20and%20the%20workplace's%20operations.
	-Prachi Shashidhar</t>
        </r>
      </text>
    </comment>
    <comment ref="I51" authorId="0" shapeId="0" xr:uid="{00000000-0006-0000-0200-000040000000}">
      <text>
        <r>
          <rPr>
            <sz val="10"/>
            <color rgb="FF000000"/>
            <rFont val="Arial"/>
            <scheme val="minor"/>
          </rPr>
          <t>Effective date: July 1, 2019
Employers affected: State agencies
Beginning July 1, the Virginia Department of Human Resource Management will introduce an updated application for state jobs that eliminates the salary history field, according to a June 20 announcement by Gov. Ralph Northam.
View the statement
	-Prachi Shashidhar</t>
        </r>
      </text>
    </comment>
    <comment ref="L51" authorId="0" shapeId="0" xr:uid="{00000000-0006-0000-0200-000036000000}">
      <text>
        <r>
          <rPr>
            <sz val="10"/>
            <color rgb="FF000000"/>
            <rFont val="Arial"/>
            <scheme val="minor"/>
          </rPr>
          <t>states-"Employees accrue one hour paid sick leave for every 30 hours worked. Paid leave can be carried over to the following year. Accrual and use of paid leave is capped at 40 hours annually, unless the employer sets a higher limit."
	-Prachi Shashidhar
https://law.lis.virginia.gov/vacodefull/title40.1/chapter3/article2.1/
	-Zachary Brosse</t>
        </r>
      </text>
    </comment>
    <comment ref="S51" authorId="0" shapeId="0" xr:uid="{00000000-0006-0000-0200-000028000000}">
      <text>
        <r>
          <rPr>
            <sz val="10"/>
            <color rgb="FF000000"/>
            <rFont val="Arial"/>
            <scheme val="minor"/>
          </rPr>
          <t>======
ID#AAAANS68UqQ
Katy Henderson    (2021-07-15 19:19:42)
https://law.lis.virginia.gov/vacodepopularnames/virginia-human-rights-act/</t>
        </r>
      </text>
    </comment>
    <comment ref="E52" authorId="0" shapeId="0" xr:uid="{00000000-0006-0000-0200-000029000000}">
      <text>
        <r>
          <rPr>
            <sz val="10"/>
            <color rgb="FF000000"/>
            <rFont val="Arial"/>
            <scheme val="minor"/>
          </rPr>
          <t xml:space="preserve">In effect 2027: https://worklifelaw.org/news/washington-enacts-paid-lactation-break-law/
</t>
        </r>
      </text>
    </comment>
    <comment ref="Q52" authorId="0" shapeId="0" xr:uid="{00000000-0006-0000-0200-00002A000000}">
      <text>
        <r>
          <rPr>
            <sz val="10"/>
            <color rgb="FF000000"/>
            <rFont val="Arial"/>
            <scheme val="minor"/>
          </rPr>
          <t>======
ID#AAAA1PNPU-Y
Katy Henderson    (2023-07-18 14:40:31)
Only in Seattle</t>
        </r>
      </text>
    </comment>
    <comment ref="E53" authorId="0" shapeId="0" xr:uid="{00000000-0006-0000-0200-000046000000}">
      <text>
        <r>
          <rPr>
            <sz val="10"/>
            <color rgb="FF000000"/>
            <rFont val="Arial"/>
            <scheme val="minor"/>
          </rPr>
          <t>https://www.abetterbalance.org/wp-content/uploads/2018/08/2023-08-10-TTYBAYP-West-Virginia-FINAL.pdf
	-Prachi Shashidhar</t>
        </r>
      </text>
    </comment>
    <comment ref="H53" authorId="0" shapeId="0" xr:uid="{00000000-0006-0000-0200-000039000000}">
      <text>
        <r>
          <rPr>
            <sz val="10"/>
            <color rgb="FF000000"/>
            <rFont val="Arial"/>
            <scheme val="minor"/>
          </rPr>
          <t>Bill introduced in 2023
	-Prachi Shashidhar</t>
        </r>
      </text>
    </comment>
    <comment ref="Y53" authorId="0" shapeId="0" xr:uid="{00000000-0006-0000-0200-00002C000000}">
      <text>
        <r>
          <rPr>
            <sz val="10"/>
            <color rgb="FF000000"/>
            <rFont val="Arial"/>
            <scheme val="minor"/>
          </rPr>
          <t>https://code.wvlegislature.gov/46-7-202/
	-Prachi Shashidhar</t>
        </r>
      </text>
    </comment>
    <comment ref="E54" authorId="0" shapeId="0" xr:uid="{00000000-0006-0000-0200-000045000000}">
      <text>
        <r>
          <rPr>
            <sz val="10"/>
            <color rgb="FF000000"/>
            <rFont val="Arial"/>
            <scheme val="minor"/>
          </rPr>
          <t>https://docs.legis.wisconsin.gov/2023/related/proposals/ab436.pdf
	-Prachi Shashidhar</t>
        </r>
      </text>
    </comment>
    <comment ref="E55" authorId="0" shapeId="0" xr:uid="{00000000-0006-0000-0200-000044000000}">
      <text>
        <r>
          <rPr>
            <sz val="10"/>
            <color rgb="FF000000"/>
            <rFont val="Arial"/>
            <scheme val="minor"/>
          </rPr>
          <t>https://www.pregnantatwork.org/wp-content/uploads/Talking-About-Your-Pump-Wyoming-Factsheet.pdf
	-Prachi Shashidhar</t>
        </r>
      </text>
    </comment>
    <comment ref="S55" authorId="0" shapeId="0" xr:uid="{00000000-0006-0000-0200-00002B000000}">
      <text>
        <r>
          <rPr>
            <sz val="10"/>
            <color rgb="FF000000"/>
            <rFont val="Arial"/>
            <scheme val="minor"/>
          </rPr>
          <t>======
ID#AAAANe682XE
Katy Henderson    (2021-07-19 15:44:07)
https://www.blr.com/HR-Employment/Discrimination/Sexual-Harassment-in-Wyoming#:~:text=The%20Wyoming%20Fair%20Employment%20Practices,Sec.&amp;text=State%20law%20does%20not%20require,employer's%20policy%20is%20strongly%20recommended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Kaitlyn Henderson</author>
  </authors>
  <commentList>
    <comment ref="L6" authorId="0" shapeId="0" xr:uid="{00000000-0006-0000-0300-00002C000000}">
      <text>
        <r>
          <rPr>
            <sz val="10"/>
            <color rgb="FF000000"/>
            <rFont val="Arial"/>
            <scheme val="minor"/>
          </rPr>
          <t>I don't think there are any relevant changes, but this might be something: https://codes.findlaw.com/ak/title-23-labor-and-workers-compensation/ak-st-sect-23-10-110/
	-Zachary Brosse</t>
        </r>
      </text>
    </comment>
    <comment ref="N8" authorId="0" shapeId="0" xr:uid="{00000000-0006-0000-0300-000024000000}">
      <text>
        <r>
          <rPr>
            <sz val="10"/>
            <color rgb="FF000000"/>
            <rFont val="Arial"/>
            <scheme val="minor"/>
          </rPr>
          <t>prohibited for teachers, permitted for all others
	-Stephen Stapleton</t>
        </r>
      </text>
    </comment>
    <comment ref="L10" authorId="0" shapeId="0" xr:uid="{00000000-0006-0000-0300-000001000000}">
      <text>
        <r>
          <rPr>
            <sz val="10"/>
            <color rgb="FF000000"/>
            <rFont val="Arial"/>
            <scheme val="minor"/>
          </rPr>
          <t>======
ID#AAAANTWj_p4
Stephen Stapleton    (2021-07-15 11:19:27)
Not related to retaliation, but may be a step towards it: https://www.jacksonlewis.com/publication/attention-colorado-employers-significant-wage-and-hour-rule-changes-are-way
------
ID#AAAA1wxngy8
Stephen Stapleton    (2023-07-21 14:22:21)
as of August 2023 (after our effective date): https://www.robinsonandhenry.com/legal-guides/understanding-the-colorado-wage-claim-act/#:~:text=Beginning%20in%20August%202023%2C%20employees,if%20reinstatement%20isn't%20feasible
------
ID#AAAA1wxngzA
Stephen Stapleton    (2023-07-21 14:22:39)
given this, providing half points temporarily</t>
        </r>
      </text>
    </comment>
    <comment ref="N10" authorId="0" shapeId="0" xr:uid="{00000000-0006-0000-0300-000023000000}">
      <text>
        <r>
          <rPr>
            <sz val="10"/>
            <color rgb="FF000000"/>
            <rFont val="Arial"/>
            <scheme val="minor"/>
          </rPr>
          <t>recoded from duty to permission
	-Stephen Stapleton</t>
        </r>
      </text>
    </comment>
    <comment ref="L11" authorId="0" shapeId="0" xr:uid="{00000000-0006-0000-0300-00002B000000}">
      <text>
        <r>
          <rPr>
            <sz val="10"/>
            <color rgb="FF000000"/>
            <rFont val="Arial"/>
            <scheme val="minor"/>
          </rPr>
          <t>This may need to be updated: https://www.brandonjbroderick.com/connecticut/connecticuts-guidelines-handling-workplace-retaliation-claims
https://legalclarity.org/connecticut-fair-employment-practices-act-what-you-need-to-know/
https://www.wiggin.com/publication/connecticut-supreme-court-issues-their-decision-on-connecticut-jud-branch-v-gilbert/
	-Zachary Brosse</t>
        </r>
      </text>
    </comment>
    <comment ref="L12" authorId="0" shapeId="0" xr:uid="{00000000-0006-0000-0300-000002000000}">
      <text>
        <r>
          <rPr>
            <sz val="10"/>
            <color rgb="FF000000"/>
            <rFont val="Arial"/>
            <scheme val="minor"/>
          </rPr>
          <t>======
ID#AAAA1wxngzE
Stephen Stapleton    (2023-07-21 14:26:40)
https://www.delawarepublic.org/politics-government/2022-10-10/carney-signs-wage-theft-and-other-labor-protection-bills-into-law
------
ID#AAAA1wxngzI
Stephen Stapleton    (2023-07-21 14:33:38)
includes criminalization and listed damages, but relies on law enforcement rather than enabling workers to litigate</t>
        </r>
      </text>
    </comment>
    <comment ref="G14" authorId="0" shapeId="0" xr:uid="{00000000-0006-0000-0300-000027000000}">
      <text>
        <r>
          <rPr>
            <sz val="10"/>
            <color rgb="FF000000"/>
            <rFont val="Arial"/>
            <scheme val="minor"/>
          </rPr>
          <t>https://www.flsenate.gov/Committees/BillSummaries/2023/html/2917
	-Zachary Brosse</t>
        </r>
      </text>
    </comment>
    <comment ref="J15" authorId="0" shapeId="0" xr:uid="{00000000-0006-0000-0300-000003000000}">
      <text>
        <r>
          <rPr>
            <sz val="10"/>
            <color rgb="FF000000"/>
            <rFont val="Arial"/>
            <scheme val="minor"/>
          </rPr>
          <t>======
ID#AAAANUr1Jv8
Katy Henderson    (2021-07-19 17:58:19)
https://www.abc.org/News-Media/Newsline/entryid/1015/georgia-bans-government-mandated-plas</t>
        </r>
      </text>
    </comment>
    <comment ref="N15" authorId="0" shapeId="0" xr:uid="{00000000-0006-0000-0300-000022000000}">
      <text>
        <r>
          <rPr>
            <sz val="10"/>
            <color rgb="FF000000"/>
            <rFont val="Arial"/>
            <scheme val="minor"/>
          </rPr>
          <t>permitted only for firefighters
	-Stephen Stapleton</t>
        </r>
      </text>
    </comment>
    <comment ref="L16" authorId="0" shapeId="0" xr:uid="{00000000-0006-0000-0300-000004000000}">
      <text>
        <r>
          <rPr>
            <sz val="10"/>
            <color rgb="FF000000"/>
            <rFont val="Arial"/>
            <scheme val="minor"/>
          </rPr>
          <t>======
ID#AAAA1wxngzQ
Stephen Stapleton    (2023-07-21 14:52:01)
https://www.hecouncil.org/news/2022/07/19/main/increased-penalties-for-wage-theft-by-employers/
------
ID#AAAA1wxnkC8
Stephen Stapleton    (2023-07-21 14:55:21)
penalties on wage theft, but minimal coverage of retaliation</t>
        </r>
      </text>
    </comment>
    <comment ref="J17" authorId="0" shapeId="0" xr:uid="{00000000-0006-0000-0300-000005000000}">
      <text>
        <r>
          <rPr>
            <sz val="10"/>
            <color rgb="FF000000"/>
            <rFont val="Arial"/>
            <scheme val="minor"/>
          </rPr>
          <t>======
ID#AAAANUr1Ju8
Katy Henderson    (2021-07-19 17:51:11)
https://www.courthousenews.com/construction-unions-challenge-two-new-idaho-laws-aimed-at-organized-labor/</t>
        </r>
      </text>
    </comment>
    <comment ref="N17" authorId="0" shapeId="0" xr:uid="{00000000-0006-0000-0300-000021000000}">
      <text>
        <r>
          <rPr>
            <sz val="10"/>
            <color rgb="FF000000"/>
            <rFont val="Arial"/>
            <scheme val="minor"/>
          </rPr>
          <t>bargaining only permitted for police
	-Stephen Stapleton</t>
        </r>
      </text>
    </comment>
    <comment ref="L18" authorId="0" shapeId="0" xr:uid="{00000000-0006-0000-0300-000006000000}">
      <text>
        <r>
          <rPr>
            <sz val="10"/>
            <color rgb="FF000000"/>
            <rFont val="Arial"/>
            <scheme val="minor"/>
          </rPr>
          <t>======
ID#AAAANTWj_qA
Stephen Stapleton    (2021-07-15 11:20:28)
Chicago introduced an update, but not the state as a whole: https://www.lawandtheworkplace.com/2021/06/chicago-introduces-wage-theft-and-paid-secure-leave-ordinances/
----
Would this update Illinois to a 1?
https://legiscan.com/IL/bill/HB5561/2023
	-Zachary Brosse</t>
        </r>
      </text>
    </comment>
    <comment ref="N19" authorId="0" shapeId="0" xr:uid="{00000000-0006-0000-0300-000020000000}">
      <text>
        <r>
          <rPr>
            <sz val="10"/>
            <color rgb="FF000000"/>
            <rFont val="Arial"/>
            <scheme val="minor"/>
          </rPr>
          <t>duty for teachers
	-Stephen Stapleton</t>
        </r>
      </text>
    </comment>
    <comment ref="N20" authorId="0" shapeId="0" xr:uid="{00000000-0006-0000-0300-00001F000000}">
      <text>
        <r>
          <rPr>
            <sz val="10"/>
            <color rgb="FF000000"/>
            <rFont val="Arial"/>
            <scheme val="minor"/>
          </rPr>
          <t>recoded from permission to duty
	-Stephen Stapleton</t>
        </r>
      </text>
    </comment>
    <comment ref="L21" authorId="0" shapeId="0" xr:uid="{00000000-0006-0000-0300-00002A000000}">
      <text>
        <r>
          <rPr>
            <sz val="10"/>
            <color rgb="FF000000"/>
            <rFont val="Arial"/>
            <scheme val="minor"/>
          </rPr>
          <t>I don't think this changes the score, but KS added whistleblower protections for municipal employees
https://legiscan.com/KS/bill/HB2160/2025
	-Zachary Brosse</t>
        </r>
      </text>
    </comment>
    <comment ref="N21" authorId="0" shapeId="0" xr:uid="{00000000-0006-0000-0300-00001E000000}">
      <text>
        <r>
          <rPr>
            <sz val="10"/>
            <color rgb="FF000000"/>
            <rFont val="Arial"/>
            <scheme val="minor"/>
          </rPr>
          <t>duty for teachers only
	-Stephen Stapleton</t>
        </r>
      </text>
    </comment>
    <comment ref="J22" authorId="0" shapeId="0" xr:uid="{00000000-0006-0000-0300-000007000000}">
      <text>
        <r>
          <rPr>
            <sz val="10"/>
            <color rgb="FF000000"/>
            <rFont val="Arial"/>
            <scheme val="minor"/>
          </rPr>
          <t>======
ID#AAAANGrFM7k
Stephen Stapleton    (2021-07-16 18:40:37)
Note this still permits PLAs locally, but does not permit a mandate: https://www.constructiondive.com/news/kentucky-25th-state-to-ban-government-mandated-plas/551435/</t>
        </r>
      </text>
    </comment>
    <comment ref="L24" authorId="0" shapeId="0" xr:uid="{00000000-0006-0000-0300-000008000000}">
      <text>
        <r>
          <rPr>
            <sz val="10"/>
            <color rgb="FF000000"/>
            <rFont val="Arial"/>
            <scheme val="minor"/>
          </rPr>
          <t>======
ID#AAAANTWj_qQ
Stephen Stapleton    (2021-07-15 11:21:35)
Maine does now classify wage theft, but no rules on retaliation: https://www.xperthr.com/news/maine-significantly-expands-employment-laws/40743/
----
Should Maine be updated to 0.5? https://legislature.maine.gov/legis/bills/bills_129th/billtexts/HP063101.asp
	-Zachary Brosse</t>
        </r>
      </text>
    </comment>
    <comment ref="L25" authorId="0" shapeId="0" xr:uid="{00000000-0006-0000-0300-000029000000}">
      <text>
        <r>
          <rPr>
            <sz val="10"/>
            <color rgb="FF000000"/>
            <rFont val="Arial"/>
            <scheme val="minor"/>
          </rPr>
          <t>This might boost to a 0.5: https://legiscan.com/MD/text/HB136/2024
	-Zachary Brosse</t>
        </r>
      </text>
    </comment>
    <comment ref="N25" authorId="0" shapeId="0" xr:uid="{00000000-0006-0000-0300-00001D000000}">
      <text>
        <r>
          <rPr>
            <sz val="10"/>
            <color rgb="FF000000"/>
            <rFont val="Arial"/>
            <scheme val="minor"/>
          </rPr>
          <t>duty for teachers only
	-Stephen Stapleton</t>
        </r>
      </text>
    </comment>
    <comment ref="E30" authorId="0" shapeId="0" xr:uid="{00000000-0006-0000-0300-000009000000}">
      <text>
        <r>
          <rPr>
            <sz val="10"/>
            <color rgb="FF000000"/>
            <rFont val="Arial"/>
            <scheme val="minor"/>
          </rPr>
          <t>======
ID#AAAAKTbEPcI
Stephen Stapleton    (2020-09-03 15:05:38)
PENDING Aug 7 2018 State Referendum to overturn bill passed Feb. 2017!</t>
        </r>
      </text>
    </comment>
    <comment ref="L30" authorId="0" shapeId="0" xr:uid="{00000000-0006-0000-0300-000028000000}">
      <text>
        <r>
          <rPr>
            <sz val="10"/>
            <color rgb="FF000000"/>
            <rFont val="Arial"/>
            <scheme val="minor"/>
          </rPr>
          <t>Stay at a 0, but protection for retaliation from using sick leave: https://www.revisor.mo.gov/main/OneSection.aspx?section=290.627
	-Zachary Brosse</t>
        </r>
      </text>
    </comment>
    <comment ref="J31" authorId="0" shapeId="0" xr:uid="{00000000-0006-0000-0300-00002E000000}">
      <text>
        <r>
          <rPr>
            <sz val="10"/>
            <color rgb="FF000000"/>
            <rFont val="Arial"/>
            <scheme val="minor"/>
          </rPr>
          <t>https://archive.legmt.gov/bills/mca/title_0180/chapter_0020/part_0040/section_0250/0180-0020-0040-0250.html
	-Zachary Brosse</t>
        </r>
      </text>
    </comment>
    <comment ref="L35" authorId="0" shapeId="0" xr:uid="{00000000-0006-0000-0300-00000A000000}">
      <text>
        <r>
          <rPr>
            <sz val="10"/>
            <color rgb="FF000000"/>
            <rFont val="Arial"/>
            <scheme val="minor"/>
          </rPr>
          <t>======
ID#AAAANTWj_qw
Stephen Stapleton    (2021-07-15 11:25:17)
Description of coverage: https://www.jacksonlewis.com/publication/new-jersey-wage-theft-law-increases-employer-liability-wage-and-hour-violations</t>
        </r>
      </text>
    </comment>
    <comment ref="H39" authorId="0" shapeId="0" xr:uid="{00000000-0006-0000-0300-000026000000}">
      <text>
        <r>
          <rPr>
            <sz val="10"/>
            <color rgb="FF000000"/>
            <rFont val="Arial"/>
            <scheme val="minor"/>
          </rPr>
          <t>https://law.justia.com/codes/north-dakota/2015/title-15.1/chapter-15.1-16
	-Zachary Brosse</t>
        </r>
      </text>
    </comment>
    <comment ref="N39" authorId="0" shapeId="0" xr:uid="{00000000-0006-0000-0300-00001C000000}">
      <text>
        <r>
          <rPr>
            <sz val="10"/>
            <color rgb="FF000000"/>
            <rFont val="Arial"/>
            <scheme val="minor"/>
          </rPr>
          <t>duty for teachers only
	-Stephen Stapleton</t>
        </r>
      </text>
    </comment>
    <comment ref="N41" authorId="0" shapeId="0" xr:uid="{00000000-0006-0000-0300-00001B000000}">
      <text>
        <r>
          <rPr>
            <sz val="10"/>
            <color rgb="FF000000"/>
            <rFont val="Arial"/>
            <scheme val="minor"/>
          </rPr>
          <t>misc. employees permitted only
	-Stephen Stapleton</t>
        </r>
      </text>
    </comment>
    <comment ref="L43" authorId="0" shapeId="0" xr:uid="{00000000-0006-0000-0300-00002D000000}">
      <text>
        <r>
          <rPr>
            <sz val="10"/>
            <color rgb="FF000000"/>
            <rFont val="Arial"/>
            <scheme val="minor"/>
          </rPr>
          <t>Introduced, but no change: https://legiscan.com/PA/bill/SB487/2025
	-Zachary Brosse</t>
        </r>
      </text>
    </comment>
    <comment ref="G44" authorId="0" shapeId="0" xr:uid="{00000000-0006-0000-0300-00000B000000}">
      <text>
        <r>
          <rPr>
            <sz val="10"/>
            <color rgb="FF000000"/>
            <rFont val="Arial"/>
            <scheme val="minor"/>
          </rPr>
          <t>======
ID#AAAANV39AW8
Stephen Stapleton    (2021-07-22 13:30:13)
https://www.nytimes.com/1999/11/14/us/teachers-and-cafeteria-workers-in-puerto-rico-select-unions.html</t>
        </r>
      </text>
    </comment>
    <comment ref="H44" authorId="0" shapeId="0" xr:uid="{00000000-0006-0000-0300-00000C000000}">
      <text>
        <r>
          <rPr>
            <sz val="10"/>
            <color rgb="FF000000"/>
            <rFont val="Arial"/>
            <scheme val="minor"/>
          </rPr>
          <t>======
ID#AAAANV39AXA
Stephen Stapleton    (2021-07-22 13:30:25)
https://www.nytimes.com/1999/11/14/us/teachers-and-cafeteria-workers-in-puerto-rico-select-unions.html</t>
        </r>
      </text>
    </comment>
    <comment ref="J44" authorId="0" shapeId="0" xr:uid="{00000000-0006-0000-0300-00000D000000}">
      <text>
        <r>
          <rPr>
            <sz val="10"/>
            <color rgb="FF000000"/>
            <rFont val="Arial"/>
            <scheme val="minor"/>
          </rPr>
          <t>======
ID#AAAAHA3L5vc
Stephen Stapleton    (2020-09-29 20:11:37)
https://www.littler.com/publication-press/publication/puerto-rico-governor-signs-executive-order-increasing-minimum-wage</t>
        </r>
      </text>
    </comment>
    <comment ref="L44" authorId="0" shapeId="0" xr:uid="{00000000-0006-0000-0300-00000E000000}">
      <text>
        <r>
          <rPr>
            <sz val="10"/>
            <color rgb="FF000000"/>
            <rFont val="Arial"/>
            <scheme val="minor"/>
          </rPr>
          <t>======
ID#AAAANV39AYo
Stephen Stapleton    (2021-07-22 13:35:32)
food for thought in the future: https://www.morganlewis.com/pubs/2021/05/puerto-rico-house-seeks-to-undo-sections-of-the-2017-labor-reform
------
ID#AAAANV39AZg
Stephen Stapleton    (2021-07-22 13:39:48)
I would actually put them at 0 on this scale: https://www.shrm.org/resourcesandtools/legal-and-compliance/state-and-local-updates/pages/overview-puerto-rico-law.aspx</t>
        </r>
      </text>
    </comment>
    <comment ref="N48" authorId="0" shapeId="0" xr:uid="{00000000-0006-0000-0300-00001A000000}">
      <text>
        <r>
          <rPr>
            <sz val="10"/>
            <color rgb="FF000000"/>
            <rFont val="Arial"/>
            <scheme val="minor"/>
          </rPr>
          <t>duty for teachers only
	-Stephen Stapleton</t>
        </r>
      </text>
    </comment>
    <comment ref="N49" authorId="0" shapeId="0" xr:uid="{00000000-0006-0000-0300-000019000000}">
      <text>
        <r>
          <rPr>
            <sz val="10"/>
            <color rgb="FF000000"/>
            <rFont val="Arial"/>
            <scheme val="minor"/>
          </rPr>
          <t>duty for public safety employees only
	-Stephen Stapleton</t>
        </r>
      </text>
    </comment>
    <comment ref="N50" authorId="1" shapeId="0" xr:uid="{C9806BCD-B85E-4B2F-B239-885194786F58}">
      <text>
        <r>
          <rPr>
            <b/>
            <sz val="9"/>
            <color indexed="81"/>
            <rFont val="Tahoma"/>
            <charset val="1"/>
          </rPr>
          <t>https://utahnewsdispatch.com/2025/02/14/despite-pleas-for-veto-utah-gov-cox-signs-bill-banning-public-unions-from-collective-bargaining/</t>
        </r>
        <r>
          <rPr>
            <sz val="9"/>
            <color indexed="81"/>
            <rFont val="Tahoma"/>
            <charset val="1"/>
          </rPr>
          <t xml:space="preserve">
</t>
        </r>
      </text>
    </comment>
    <comment ref="G52" authorId="0" shapeId="0" xr:uid="{00000000-0006-0000-0300-00000F000000}">
      <text>
        <r>
          <rPr>
            <sz val="10"/>
            <color rgb="FF000000"/>
            <rFont val="Arial"/>
            <scheme val="minor"/>
          </rPr>
          <t>======
ID#AAAANGrFMYQ
Katy Henderson    (2021-07-16 18:07:39)
https://custom.statenet.com/public/resources.cgi?id=ID:bill:VA2020000S939&amp;ciq=ncsl&amp;client_md=a25a2558a99a344cf2586f45ee79429a&amp;mode=current_text
------
ID#AAAANGrFM6o
Stephen Stapleton    (2021-07-16 18:32:52)
good find - here is an interesting article related to what it means for teachers as of March 2021: https://labornotes.org/2021/03/virginia-public-sector-workers-are-organizing-make-their-new-bargaining-rights-reality</t>
        </r>
      </text>
    </comment>
    <comment ref="H52" authorId="0" shapeId="0" xr:uid="{00000000-0006-0000-0300-000010000000}">
      <text>
        <r>
          <rPr>
            <sz val="10"/>
            <color rgb="FF000000"/>
            <rFont val="Arial"/>
            <scheme val="minor"/>
          </rPr>
          <t>======
ID#AAAANGrFMZA
Katy Henderson    (2021-07-16 18:12:58)
https://custom.statenet.com/public/resources.cgi?id=ID:bill:VA2020000S939&amp;ciq=ncsl&amp;client_md=a25a2558a99a344cf2586f45ee79429a&amp;mode=current_text</t>
        </r>
      </text>
    </comment>
    <comment ref="J52" authorId="0" shapeId="0" xr:uid="{00000000-0006-0000-0300-000011000000}">
      <text>
        <r>
          <rPr>
            <sz val="10"/>
            <color rgb="FF000000"/>
            <rFont val="Arial"/>
            <scheme val="minor"/>
          </rPr>
          <t>======
ID#AAAANUr1Jvg
Katy Henderson    (2021-07-19 17:55:33)
PLAs outlawed 2012; legislation amended to allow PLAs 2020. 
https://lis.virginia.gov/cgi-bin/legp604.exe?201+sum+HB358
https://thetruthaboutplas.com/2018/01/26/a-total-of-24-states-restrict-government-mandated-project-labor-agreements/</t>
        </r>
      </text>
    </comment>
    <comment ref="L52" authorId="0" shapeId="0" xr:uid="{00000000-0006-0000-0300-000012000000}">
      <text>
        <r>
          <rPr>
            <sz val="10"/>
            <color rgb="FF000000"/>
            <rFont val="Arial"/>
            <scheme val="minor"/>
          </rPr>
          <t>======
ID#AAAANSxj5pE
Katy Henderson    (2021-07-14 15:25:37)
https://www.mcguirewoods.com/client-resources/Alerts/2020/4/virginia-enacts-new-wage-theft-law
------
ID#AAAANTWj_rM
Stephen Stapleton    (2021-07-15 11:30:09)
Based on NELP's criteria, I might place this at 0.5, considering many of the remedies are specific to wage theft and not retaliation? We can discuss at our next check-in!</t>
        </r>
      </text>
    </comment>
    <comment ref="E55" authorId="0" shapeId="0" xr:uid="{00000000-0006-0000-0300-000013000000}">
      <text>
        <r>
          <rPr>
            <sz val="10"/>
            <color rgb="FF000000"/>
            <rFont val="Arial"/>
            <scheme val="minor"/>
          </rPr>
          <t>======
ID#AAAAJ7jQ_f4
Stephen Stapleton    (2020-09-25 15:29:12)
Wisconsin is RTO</t>
        </r>
      </text>
    </comment>
    <comment ref="G55" authorId="0" shapeId="0" xr:uid="{00000000-0006-0000-0300-000015000000}">
      <text>
        <r>
          <rPr>
            <sz val="10"/>
            <color rgb="FF000000"/>
            <rFont val="Arial"/>
            <scheme val="minor"/>
          </rPr>
          <t>https://www.edweek.org/teaching-learning/law-restricting-teachers-unions-falls-after-more-than-a-decade/2024/12
	-Stephen Stapleton</t>
        </r>
      </text>
    </comment>
    <comment ref="N55" authorId="0" shapeId="0" xr:uid="{00000000-0006-0000-0300-000014000000}">
      <text>
        <r>
          <rPr>
            <sz val="10"/>
            <color rgb="FF000000"/>
            <rFont val="Arial"/>
            <scheme val="minor"/>
          </rPr>
          <t>pending whether this is finalized?
https://www.pbs.org/newshour/nation/wisconsin-unions-score-major-win-with-court-ruling-restoring-collective-bargaining-rights
	-Stephen Stapleton</t>
        </r>
      </text>
    </comment>
    <comment ref="J56" authorId="0" shapeId="0" xr:uid="{00000000-0006-0000-0300-000016000000}">
      <text>
        <r>
          <rPr>
            <sz val="10"/>
            <color rgb="FF000000"/>
            <rFont val="Arial"/>
            <scheme val="minor"/>
          </rPr>
          <t>https://thetruthaboutplas.com/2023/03/27/a-win-for-fair-and-open-competition-wyoming-passes-law-restricting-government-mandated-project-labor-agreements/
	-Stephen Stapleton</t>
        </r>
      </text>
    </comment>
    <comment ref="N56" authorId="0" shapeId="0" xr:uid="{00000000-0006-0000-0300-000017000000}">
      <text>
        <r>
          <rPr>
            <sz val="10"/>
            <color rgb="FF000000"/>
            <rFont val="Arial"/>
            <scheme val="minor"/>
          </rPr>
          <t>duty for firefighters only
	-Stephen Stapleton</t>
        </r>
      </text>
    </comment>
    <comment ref="N57" authorId="0" shapeId="0" xr:uid="{00000000-0006-0000-0300-000025000000}">
      <text>
        <r>
          <rPr>
            <sz val="10"/>
            <color rgb="FF000000"/>
            <rFont val="Arial"/>
            <scheme val="minor"/>
          </rPr>
          <t>strategy: build from ballotpedia basis into 2024/2025 updates, examining:
1. teachers
2. firefighters
3. police
4. misc. other public employees
	-Stephen Stapleton</t>
        </r>
      </text>
    </comment>
  </commentList>
</comments>
</file>

<file path=xl/sharedStrings.xml><?xml version="1.0" encoding="utf-8"?>
<sst xmlns="http://schemas.openxmlformats.org/spreadsheetml/2006/main" count="562" uniqueCount="192">
  <si>
    <t>State</t>
  </si>
  <si>
    <t>Abbrev.</t>
  </si>
  <si>
    <t>Overall Index Score</t>
  </si>
  <si>
    <t>Overall Index Ranking</t>
  </si>
  <si>
    <t>Wage Dimension Score</t>
  </si>
  <si>
    <t>Worker Protection Dimension Score</t>
  </si>
  <si>
    <t>Right to Organize Dimension Score</t>
  </si>
  <si>
    <t>Alabama</t>
  </si>
  <si>
    <t>AL</t>
  </si>
  <si>
    <t>Alaska</t>
  </si>
  <si>
    <t>AK</t>
  </si>
  <si>
    <t>Arizona</t>
  </si>
  <si>
    <t>AZ</t>
  </si>
  <si>
    <t>Arkansas</t>
  </si>
  <si>
    <t>AR</t>
  </si>
  <si>
    <t>California</t>
  </si>
  <si>
    <t>CA</t>
  </si>
  <si>
    <t>Colorado</t>
  </si>
  <si>
    <t>CO</t>
  </si>
  <si>
    <t>Connecticut</t>
  </si>
  <si>
    <t>CT</t>
  </si>
  <si>
    <t>Delaware</t>
  </si>
  <si>
    <t>DE</t>
  </si>
  <si>
    <t>District of Columbia</t>
  </si>
  <si>
    <t>DC</t>
  </si>
  <si>
    <t>Florida</t>
  </si>
  <si>
    <t>FL</t>
  </si>
  <si>
    <t>Georgia</t>
  </si>
  <si>
    <t>GA</t>
  </si>
  <si>
    <t>Hawaii</t>
  </si>
  <si>
    <t>HI</t>
  </si>
  <si>
    <t>Idaho</t>
  </si>
  <si>
    <t>ID</t>
  </si>
  <si>
    <t>Illinois</t>
  </si>
  <si>
    <t>IL</t>
  </si>
  <si>
    <t>Indiana</t>
  </si>
  <si>
    <t>IN</t>
  </si>
  <si>
    <t>Iowa</t>
  </si>
  <si>
    <t>IA</t>
  </si>
  <si>
    <t>Kansas</t>
  </si>
  <si>
    <t>KS</t>
  </si>
  <si>
    <t>Kentucky</t>
  </si>
  <si>
    <t>KY</t>
  </si>
  <si>
    <t>Louisiana</t>
  </si>
  <si>
    <t>LA</t>
  </si>
  <si>
    <t>Maine</t>
  </si>
  <si>
    <t>ME</t>
  </si>
  <si>
    <t>Maryland</t>
  </si>
  <si>
    <t>MD</t>
  </si>
  <si>
    <t>Massachusetts</t>
  </si>
  <si>
    <t>MA</t>
  </si>
  <si>
    <t>Michigan</t>
  </si>
  <si>
    <t>MI</t>
  </si>
  <si>
    <t>Minnesota</t>
  </si>
  <si>
    <t>MN</t>
  </si>
  <si>
    <t>Mississippi</t>
  </si>
  <si>
    <t>MS</t>
  </si>
  <si>
    <t>Missouri</t>
  </si>
  <si>
    <t>MO</t>
  </si>
  <si>
    <t>Montana</t>
  </si>
  <si>
    <t>MT</t>
  </si>
  <si>
    <t>Nebraska</t>
  </si>
  <si>
    <t>NE</t>
  </si>
  <si>
    <t>Nevada</t>
  </si>
  <si>
    <t>NV</t>
  </si>
  <si>
    <t>New Hampshire</t>
  </si>
  <si>
    <t>NH</t>
  </si>
  <si>
    <t>New Jersey</t>
  </si>
  <si>
    <t>NJ</t>
  </si>
  <si>
    <t>New Mexico</t>
  </si>
  <si>
    <t>NM</t>
  </si>
  <si>
    <t>New York</t>
  </si>
  <si>
    <t>NY</t>
  </si>
  <si>
    <t>North Carolina</t>
  </si>
  <si>
    <t>NC</t>
  </si>
  <si>
    <t>North Dakota</t>
  </si>
  <si>
    <t>ND</t>
  </si>
  <si>
    <t>Ohio</t>
  </si>
  <si>
    <t>OH</t>
  </si>
  <si>
    <t>Oklahoma</t>
  </si>
  <si>
    <t>OK</t>
  </si>
  <si>
    <t>Oregon</t>
  </si>
  <si>
    <t>OR</t>
  </si>
  <si>
    <t>Pennsylvania</t>
  </si>
  <si>
    <t>PA</t>
  </si>
  <si>
    <t>Puerto Rico</t>
  </si>
  <si>
    <t>PR</t>
  </si>
  <si>
    <t>Rhode Island</t>
  </si>
  <si>
    <t>RI</t>
  </si>
  <si>
    <t>South Carolina</t>
  </si>
  <si>
    <t>SC</t>
  </si>
  <si>
    <t>South Dakota</t>
  </si>
  <si>
    <t>SD</t>
  </si>
  <si>
    <t>Tennessee</t>
  </si>
  <si>
    <t>TN</t>
  </si>
  <si>
    <t>Texas</t>
  </si>
  <si>
    <t>TX</t>
  </si>
  <si>
    <t>Utah</t>
  </si>
  <si>
    <t>UT</t>
  </si>
  <si>
    <t>Vermont</t>
  </si>
  <si>
    <t>VT</t>
  </si>
  <si>
    <t>Virginia</t>
  </si>
  <si>
    <t>VA</t>
  </si>
  <si>
    <t>Washington</t>
  </si>
  <si>
    <t>WA</t>
  </si>
  <si>
    <t>West Virginia</t>
  </si>
  <si>
    <t>WV</t>
  </si>
  <si>
    <t>Wisconsin</t>
  </si>
  <si>
    <t>WI</t>
  </si>
  <si>
    <t>Wyoming</t>
  </si>
  <si>
    <t>WY</t>
  </si>
  <si>
    <t>Maximum Score</t>
  </si>
  <si>
    <t>-</t>
  </si>
  <si>
    <t>Minimum Score</t>
  </si>
  <si>
    <t>Average Score</t>
  </si>
  <si>
    <t>Wage Dimension Ranking</t>
  </si>
  <si>
    <t>1. Ratio of Minimum Wage to Cost of Living</t>
  </si>
  <si>
    <t>2. Ratio of Tipped Minimum Wage</t>
  </si>
  <si>
    <t>3. Local Control of Minimum Wage</t>
  </si>
  <si>
    <t>4. Min. Wage for Farm Workers Indicator</t>
  </si>
  <si>
    <t>5. Ratio of UI Benefit to Cost of Living</t>
  </si>
  <si>
    <t>MIT Living Wage 2025</t>
  </si>
  <si>
    <t>Minimum Wage 2025</t>
  </si>
  <si>
    <t>Wage Ratio</t>
  </si>
  <si>
    <t>Wage Ratio Indicator Score</t>
  </si>
  <si>
    <t>Minimum Tipped Cash Wage 2025</t>
  </si>
  <si>
    <t>Tip Wage Ratio</t>
  </si>
  <si>
    <t>Tip Wage Ratio Indicator Score</t>
  </si>
  <si>
    <t>Local Control of Min. Wage (1=Yes)</t>
  </si>
  <si>
    <t>Local Control of Min. Wage Indicator Score</t>
  </si>
  <si>
    <t>Covered by Min. Wage (1=Full Coverage)</t>
  </si>
  <si>
    <t>Covered by Min. Wage Indicator Score</t>
  </si>
  <si>
    <t>Working Family Weekly UI Benefit</t>
  </si>
  <si>
    <t>UI to MIT Living Wage Ratio</t>
  </si>
  <si>
    <t>UI Ratio with CARES</t>
  </si>
  <si>
    <t>UI Ratio Indicator Score</t>
  </si>
  <si>
    <t>SOURCE</t>
  </si>
  <si>
    <t>ANOTHER SOURCE</t>
  </si>
  <si>
    <t>Maximum Indicator Performance</t>
  </si>
  <si>
    <t>Minimum Indicator Performance</t>
  </si>
  <si>
    <t>Worker Protection Dimension Ranking</t>
  </si>
  <si>
    <t>1. Paid Pumping Break</t>
  </si>
  <si>
    <t>2. Equal Pay Indicator</t>
  </si>
  <si>
    <t>3. Paid Leave Indicator</t>
  </si>
  <si>
    <t>4. Scheduling</t>
  </si>
  <si>
    <t>5. Sexual Harassment</t>
  </si>
  <si>
    <t>6. Excluded Workers</t>
  </si>
  <si>
    <t>7. Workplace Safety</t>
  </si>
  <si>
    <t>8. Child Labor Protections</t>
  </si>
  <si>
    <t>1. States provide paid pumping break (1=Yes)</t>
  </si>
  <si>
    <t>Paid Pumping Indcator Score</t>
  </si>
  <si>
    <t>2.1. Basic Equal Pay (1=Yes)</t>
  </si>
  <si>
    <t>2.2. No Pay Secrecy (1=Yes)</t>
  </si>
  <si>
    <t>2.3. No Private Sector Salary History (1=Yes)</t>
  </si>
  <si>
    <t>Equal Pay Indicator Score</t>
  </si>
  <si>
    <t>3.1. Family Leave in Place (1=Yes)</t>
  </si>
  <si>
    <t>3.2. Sick Leave in Place (1=Yes)</t>
  </si>
  <si>
    <t>Paid Leave Indicator Score</t>
  </si>
  <si>
    <t>4.1. Flexible Scheduling</t>
  </si>
  <si>
    <t>4.2. Reporting Pay</t>
  </si>
  <si>
    <t>4.3. Split Shift Pay</t>
  </si>
  <si>
    <t>4.4. Advanced Shift Notice</t>
  </si>
  <si>
    <t>Scheduling Indicator Score</t>
  </si>
  <si>
    <t>Sexual Harassment in the Law</t>
  </si>
  <si>
    <t>Sexual Harassment Indicator Score</t>
  </si>
  <si>
    <t>6.1 Farm Worker's Compensation (1=Full Coverage)</t>
  </si>
  <si>
    <t>6.2 Domestic Worker Protections (1=Yes)</t>
  </si>
  <si>
    <t>Excluded Workers Indicator Score</t>
  </si>
  <si>
    <t>7.1 Heat Standard (1=Yes)</t>
  </si>
  <si>
    <t>7.2 Warehouse Worker Protection Law (1 = Yes)</t>
  </si>
  <si>
    <t>Workplace Safety Indicator Score</t>
  </si>
  <si>
    <t>Child Labor Protections (1 = Yes)</t>
  </si>
  <si>
    <t>Child Labor Protection Score</t>
  </si>
  <si>
    <t xml:space="preserve">SOURCE </t>
  </si>
  <si>
    <t>ANOTHER</t>
  </si>
  <si>
    <t>Right to Organize Dimension Ranking</t>
  </si>
  <si>
    <t>1. Right to Work Indicator</t>
  </si>
  <si>
    <t>2. Right to Organize for Teachers Indicator</t>
  </si>
  <si>
    <t>3. Project Labor Agreement</t>
  </si>
  <si>
    <t>4. Protection Against Retaliation</t>
  </si>
  <si>
    <t>5. Collective Bargaining</t>
  </si>
  <si>
    <t>Status Quo: Right to Work Law(1=No)</t>
  </si>
  <si>
    <t>Right to Work Indicator Score</t>
  </si>
  <si>
    <t>2.1 Collective Bargaining</t>
  </si>
  <si>
    <t>2.2 Wage Negotiation</t>
  </si>
  <si>
    <t>Right to Organize for Teachers Indicator Score</t>
  </si>
  <si>
    <t>PLAs Allowed Locally (1=Yes)</t>
  </si>
  <si>
    <t>Project Labor Agreement Indicator Score</t>
  </si>
  <si>
    <t>Protections From Retaliation (1=Full)</t>
  </si>
  <si>
    <t>Protections From Retaliation Indicator Score</t>
  </si>
  <si>
    <t>Public Collective Bargaining (1=Duty, 0.5=Permitted)</t>
  </si>
  <si>
    <t>Collective Bargaining Indicator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</si>
</sst>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8" formatCode="&quot;$&quot;#,##0.00_);[Red]\(&quot;$&quot;#,##0.00\)"/>
    <numFmt numFmtId="164" formatCode="&quot;$&quot;#,##0.00"/>
    <numFmt numFmtId="165" formatCode="0.000"/>
    <numFmt numFmtId="166" formatCode="#,##0.000"/>
    <numFmt numFmtId="167" formatCode="&quot;$&quot;#,##0.00;[Red]&quot;$&quot;#,##0.00"/>
    <numFmt numFmtId="168" formatCode="0.0"/>
  </numFmts>
  <fonts count="42" x14ac:knownFonts="1">
    <font>
      <sz val="10"/>
      <color rgb="FF000000"/>
      <name val="Arial"/>
      <scheme val="minor"/>
    </font>
    <font>
      <b/>
      <sz val="12"/>
      <color rgb="FF000000"/>
      <name val="Garamond"/>
      <family val="1"/>
    </font>
    <font>
      <sz val="12"/>
      <color rgb="FF000000"/>
      <name val="Garamond"/>
      <family val="1"/>
    </font>
    <font>
      <sz val="12"/>
      <color theme="1"/>
      <name val="Garamond"/>
      <family val="1"/>
    </font>
    <font>
      <sz val="12"/>
      <color rgb="FF000000"/>
      <name val="Arial"/>
      <family val="2"/>
    </font>
    <font>
      <b/>
      <sz val="12"/>
      <color theme="1"/>
      <name val="Garamond"/>
      <family val="1"/>
    </font>
    <font>
      <sz val="10"/>
      <name val="Arial"/>
      <family val="2"/>
    </font>
    <font>
      <sz val="10"/>
      <color rgb="FF000000"/>
      <name val="Garamond"/>
      <family val="1"/>
    </font>
    <font>
      <u/>
      <sz val="10"/>
      <color theme="10"/>
      <name val="Arial"/>
      <family val="2"/>
    </font>
    <font>
      <u/>
      <sz val="10"/>
      <color rgb="FF1155CC"/>
      <name val="Arial"/>
      <family val="2"/>
    </font>
    <font>
      <u/>
      <sz val="10"/>
      <color rgb="FF0000FF"/>
      <name val="Arial"/>
      <family val="2"/>
    </font>
    <font>
      <sz val="10"/>
      <color theme="1"/>
      <name val="Calibri"/>
      <family val="2"/>
    </font>
    <font>
      <u/>
      <sz val="10"/>
      <color rgb="FF0000FF"/>
      <name val="Arial"/>
      <family val="2"/>
    </font>
    <font>
      <u/>
      <sz val="12"/>
      <color rgb="FF0000FF"/>
      <name val="Garamond"/>
      <family val="1"/>
    </font>
    <font>
      <u/>
      <sz val="10"/>
      <color rgb="FF1155CC"/>
      <name val="Arial"/>
      <family val="2"/>
    </font>
    <font>
      <sz val="12"/>
      <color rgb="FF333333"/>
      <name val="Garamond"/>
      <family val="1"/>
    </font>
    <font>
      <u/>
      <sz val="10"/>
      <color rgb="FF0000FF"/>
      <name val="Arial"/>
      <family val="2"/>
    </font>
    <font>
      <u/>
      <sz val="12"/>
      <color rgb="FF1155CC"/>
      <name val="Garamond"/>
      <family val="1"/>
    </font>
    <font>
      <u/>
      <sz val="12"/>
      <color rgb="FF1155CC"/>
      <name val="Garamond"/>
      <family val="1"/>
    </font>
    <font>
      <u/>
      <sz val="10"/>
      <color theme="10"/>
      <name val="Arial"/>
      <family val="2"/>
    </font>
    <font>
      <u/>
      <sz val="11"/>
      <color rgb="FF0000FF"/>
      <name val="Arial"/>
      <family val="2"/>
    </font>
    <font>
      <u/>
      <sz val="11"/>
      <color rgb="FF0000FF"/>
      <name val="Arial"/>
      <family val="2"/>
    </font>
    <font>
      <u/>
      <sz val="10"/>
      <color rgb="FF1155CC"/>
      <name val="Arial"/>
      <family val="2"/>
    </font>
    <font>
      <u/>
      <sz val="12"/>
      <color rgb="FF0000FF"/>
      <name val="Garamond"/>
      <family val="1"/>
    </font>
    <font>
      <u/>
      <sz val="12"/>
      <color rgb="FF0000FF"/>
      <name val="Garamond"/>
      <family val="1"/>
    </font>
    <font>
      <u/>
      <sz val="12"/>
      <color rgb="FF0000FF"/>
      <name val="Garamond"/>
      <family val="1"/>
    </font>
    <font>
      <u/>
      <sz val="10"/>
      <color rgb="FF0000FF"/>
      <name val="Arial"/>
      <family val="2"/>
    </font>
    <font>
      <u/>
      <sz val="10"/>
      <color rgb="FF0000FF"/>
      <name val="Arial"/>
      <family val="2"/>
    </font>
    <font>
      <u/>
      <sz val="12"/>
      <color rgb="FF0000FF"/>
      <name val="Garamond"/>
      <family val="1"/>
    </font>
    <font>
      <sz val="10"/>
      <color theme="1"/>
      <name val="Arial"/>
      <family val="2"/>
      <scheme val="minor"/>
    </font>
    <font>
      <u/>
      <sz val="12"/>
      <color rgb="FF0000FF"/>
      <name val="Garamond"/>
      <family val="1"/>
    </font>
    <font>
      <u/>
      <sz val="12"/>
      <color rgb="FF0000FF"/>
      <name val="Garamond"/>
      <family val="1"/>
    </font>
    <font>
      <u/>
      <sz val="12"/>
      <color rgb="FF0000FF"/>
      <name val="Garamond"/>
      <family val="1"/>
    </font>
    <font>
      <u/>
      <sz val="12"/>
      <color rgb="FF1155CC"/>
      <name val="Garamond"/>
      <family val="1"/>
    </font>
    <font>
      <u/>
      <sz val="12"/>
      <color rgb="FF1155CC"/>
      <name val="Garamond"/>
      <family val="1"/>
    </font>
    <font>
      <u/>
      <sz val="12"/>
      <color rgb="FF1155CC"/>
      <name val="Garamond"/>
      <family val="1"/>
    </font>
    <font>
      <sz val="12"/>
      <color rgb="FF1155CC"/>
      <name val="Garamond"/>
      <family val="1"/>
    </font>
    <font>
      <sz val="12"/>
      <color rgb="FFFF0000"/>
      <name val="Garamond"/>
      <family val="1"/>
    </font>
    <font>
      <b/>
      <sz val="12"/>
      <color rgb="FFFF0000"/>
      <name val="Garamond"/>
      <family val="1"/>
    </font>
    <font>
      <sz val="9"/>
      <color indexed="81"/>
      <name val="Tahoma"/>
      <charset val="1"/>
    </font>
    <font>
      <b/>
      <sz val="9"/>
      <color indexed="81"/>
      <name val="Tahoma"/>
      <charset val="1"/>
    </font>
    <font>
      <u/>
      <sz val="10"/>
      <color theme="10"/>
      <name val="Arial"/>
      <scheme val="minor"/>
    </font>
  </fonts>
  <fills count="13">
    <fill>
      <patternFill patternType="none"/>
    </fill>
    <fill>
      <patternFill patternType="gray125"/>
    </fill>
    <fill>
      <patternFill patternType="solid">
        <fgColor rgb="FFD0CECE"/>
        <bgColor rgb="FFD0CECE"/>
      </patternFill>
    </fill>
    <fill>
      <patternFill patternType="solid">
        <fgColor rgb="FFFFFFFF"/>
        <bgColor rgb="FFFFFFFF"/>
      </patternFill>
    </fill>
    <fill>
      <patternFill patternType="solid">
        <fgColor rgb="FF6AA84F"/>
        <bgColor rgb="FF6AA84F"/>
      </patternFill>
    </fill>
    <fill>
      <patternFill patternType="solid">
        <fgColor theme="0"/>
        <bgColor theme="0"/>
      </patternFill>
    </fill>
    <fill>
      <patternFill patternType="solid">
        <fgColor theme="9"/>
        <bgColor theme="9"/>
      </patternFill>
    </fill>
    <fill>
      <patternFill patternType="solid">
        <fgColor rgb="FFFF0000"/>
        <bgColor rgb="FFFF0000"/>
      </patternFill>
    </fill>
    <fill>
      <patternFill patternType="solid">
        <fgColor rgb="FFEA9999"/>
        <bgColor rgb="FFEA9999"/>
      </patternFill>
    </fill>
    <fill>
      <patternFill patternType="solid">
        <fgColor rgb="FF00FFFF"/>
        <bgColor rgb="FF00FFFF"/>
      </patternFill>
    </fill>
    <fill>
      <patternFill patternType="solid">
        <fgColor rgb="FFFFFF00"/>
        <bgColor rgb="FFFFFF00"/>
      </patternFill>
    </fill>
    <fill>
      <patternFill patternType="solid">
        <fgColor rgb="FFFF0000"/>
        <bgColor indexed="64"/>
      </patternFill>
    </fill>
    <fill>
      <patternFill patternType="solid">
        <fgColor rgb="FFFF0000"/>
        <bgColor rgb="FFFFFFFF"/>
      </patternFill>
    </fill>
  </fills>
  <borders count="175">
    <border>
      <left/>
      <right/>
      <top/>
      <bottom/>
      <diagonal/>
    </border>
    <border>
      <left style="medium">
        <color rgb="FF000000"/>
      </left>
      <right style="thin">
        <color theme="1"/>
      </right>
      <top style="medium">
        <color rgb="FF000000"/>
      </top>
      <bottom style="medium">
        <color rgb="FF000000"/>
      </bottom>
      <diagonal/>
    </border>
    <border>
      <left style="thin">
        <color theme="1"/>
      </left>
      <right style="thin">
        <color theme="1"/>
      </right>
      <top style="medium">
        <color rgb="FF000000"/>
      </top>
      <bottom style="medium">
        <color rgb="FF000000"/>
      </bottom>
      <diagonal/>
    </border>
    <border>
      <left/>
      <right style="thin">
        <color theme="1"/>
      </right>
      <top style="medium">
        <color rgb="FF000000"/>
      </top>
      <bottom style="medium">
        <color rgb="FF000000"/>
      </bottom>
      <diagonal/>
    </border>
    <border>
      <left style="thin">
        <color theme="1"/>
      </left>
      <right style="medium">
        <color rgb="FF000000"/>
      </right>
      <top style="medium">
        <color rgb="FF000000"/>
      </top>
      <bottom style="medium">
        <color rgb="FF000000"/>
      </bottom>
      <diagonal/>
    </border>
    <border>
      <left style="medium">
        <color rgb="FF000000"/>
      </left>
      <right style="thin">
        <color theme="1"/>
      </right>
      <top/>
      <bottom/>
      <diagonal/>
    </border>
    <border>
      <left style="thin">
        <color theme="1"/>
      </left>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theme="1"/>
      </right>
      <top/>
      <bottom style="medium">
        <color rgb="FF000000"/>
      </bottom>
      <diagonal/>
    </border>
    <border>
      <left style="thin">
        <color theme="1"/>
      </left>
      <right/>
      <top/>
      <bottom style="medium">
        <color rgb="FF000000"/>
      </bottom>
      <diagonal/>
    </border>
    <border>
      <left style="thin">
        <color rgb="FF000000"/>
      </left>
      <right style="thin">
        <color rgb="FF000000"/>
      </right>
      <top/>
      <bottom style="medium">
        <color rgb="FF000000"/>
      </bottom>
      <diagonal/>
    </border>
    <border>
      <left/>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medium">
        <color rgb="FF000000"/>
      </top>
      <bottom/>
      <diagonal/>
    </border>
    <border>
      <left style="thin">
        <color theme="1"/>
      </left>
      <right style="thin">
        <color theme="1"/>
      </right>
      <top style="medium">
        <color rgb="FF000000"/>
      </top>
      <bottom/>
      <diagonal/>
    </border>
    <border>
      <left/>
      <right/>
      <top style="medium">
        <color rgb="FF000000"/>
      </top>
      <bottom/>
      <diagonal/>
    </border>
    <border>
      <left style="thin">
        <color rgb="FF000000"/>
      </left>
      <right style="thin">
        <color rgb="FF000000"/>
      </right>
      <top style="medium">
        <color rgb="FF000000"/>
      </top>
      <bottom/>
      <diagonal/>
    </border>
    <border>
      <left style="thin">
        <color theme="1"/>
      </left>
      <right style="medium">
        <color rgb="FF000000"/>
      </right>
      <top style="medium">
        <color rgb="FF000000"/>
      </top>
      <bottom/>
      <diagonal/>
    </border>
    <border>
      <left style="medium">
        <color rgb="FF000000"/>
      </left>
      <right/>
      <top style="thin">
        <color theme="1"/>
      </top>
      <bottom style="thin">
        <color theme="1"/>
      </bottom>
      <diagonal/>
    </border>
    <border>
      <left style="thin">
        <color theme="1"/>
      </left>
      <right style="thin">
        <color theme="1"/>
      </right>
      <top style="thin">
        <color theme="1"/>
      </top>
      <bottom style="thin">
        <color theme="1"/>
      </bottom>
      <diagonal/>
    </border>
    <border>
      <left/>
      <right/>
      <top style="thin">
        <color theme="1"/>
      </top>
      <bottom style="thin">
        <color theme="1"/>
      </bottom>
      <diagonal/>
    </border>
    <border>
      <left style="thin">
        <color rgb="FF000000"/>
      </left>
      <right style="thin">
        <color rgb="FF000000"/>
      </right>
      <top style="thin">
        <color theme="1"/>
      </top>
      <bottom style="thin">
        <color theme="1"/>
      </bottom>
      <diagonal/>
    </border>
    <border>
      <left style="thin">
        <color theme="1"/>
      </left>
      <right style="medium">
        <color rgb="FF000000"/>
      </right>
      <top style="thin">
        <color theme="1"/>
      </top>
      <bottom style="thin">
        <color theme="1"/>
      </bottom>
      <diagonal/>
    </border>
    <border>
      <left style="medium">
        <color rgb="FF000000"/>
      </left>
      <right/>
      <top/>
      <bottom style="medium">
        <color rgb="FF000000"/>
      </bottom>
      <diagonal/>
    </border>
    <border>
      <left style="thin">
        <color theme="1"/>
      </left>
      <right style="thin">
        <color theme="1"/>
      </right>
      <top/>
      <bottom style="medium">
        <color rgb="FF000000"/>
      </bottom>
      <diagonal/>
    </border>
    <border>
      <left style="thin">
        <color theme="1"/>
      </left>
      <right style="medium">
        <color rgb="FF000000"/>
      </right>
      <top/>
      <bottom style="medium">
        <color rgb="FF000000"/>
      </bottom>
      <diagonal/>
    </border>
    <border>
      <left style="thin">
        <color theme="1"/>
      </left>
      <right style="thin">
        <color theme="1"/>
      </right>
      <top style="thin">
        <color theme="1"/>
      </top>
      <bottom/>
      <diagonal/>
    </border>
    <border>
      <left style="thin">
        <color theme="1"/>
      </left>
      <right/>
      <top style="thin">
        <color theme="1"/>
      </top>
      <bottom/>
      <diagonal/>
    </border>
    <border>
      <left style="medium">
        <color rgb="FF000000"/>
      </left>
      <right/>
      <top/>
      <bottom style="thin">
        <color theme="1"/>
      </bottom>
      <diagonal/>
    </border>
    <border>
      <left/>
      <right/>
      <top/>
      <bottom style="thin">
        <color theme="1"/>
      </bottom>
      <diagonal/>
    </border>
    <border>
      <left/>
      <right/>
      <top/>
      <bottom style="thin">
        <color theme="1"/>
      </bottom>
      <diagonal/>
    </border>
    <border>
      <left/>
      <right style="medium">
        <color rgb="FF000000"/>
      </right>
      <top/>
      <bottom style="thin">
        <color theme="1"/>
      </bottom>
      <diagonal/>
    </border>
    <border>
      <left/>
      <right/>
      <top/>
      <bottom style="thin">
        <color theme="1"/>
      </bottom>
      <diagonal/>
    </border>
    <border>
      <left style="medium">
        <color rgb="FF000000"/>
      </left>
      <right/>
      <top style="medium">
        <color rgb="FF000000"/>
      </top>
      <bottom style="thin">
        <color theme="1"/>
      </bottom>
      <diagonal/>
    </border>
    <border>
      <left/>
      <right style="medium">
        <color rgb="FF000000"/>
      </right>
      <top style="medium">
        <color rgb="FF000000"/>
      </top>
      <bottom style="thin">
        <color theme="1"/>
      </bottom>
      <diagonal/>
    </border>
    <border>
      <left style="thin">
        <color theme="1"/>
      </left>
      <right/>
      <top/>
      <bottom style="medium">
        <color rgb="FF000000"/>
      </bottom>
      <diagonal/>
    </border>
    <border>
      <left style="medium">
        <color rgb="FF000000"/>
      </left>
      <right style="thin">
        <color theme="1"/>
      </right>
      <top style="thin">
        <color theme="1"/>
      </top>
      <bottom style="medium">
        <color rgb="FF000000"/>
      </bottom>
      <diagonal/>
    </border>
    <border>
      <left/>
      <right style="thin">
        <color theme="1"/>
      </right>
      <top style="thin">
        <color theme="1"/>
      </top>
      <bottom style="medium">
        <color rgb="FF000000"/>
      </bottom>
      <diagonal/>
    </border>
    <border>
      <left style="thin">
        <color theme="1"/>
      </left>
      <right style="thin">
        <color theme="1"/>
      </right>
      <top style="thin">
        <color theme="1"/>
      </top>
      <bottom style="medium">
        <color rgb="FF000000"/>
      </bottom>
      <diagonal/>
    </border>
    <border>
      <left style="thin">
        <color theme="1"/>
      </left>
      <right style="medium">
        <color rgb="FF000000"/>
      </right>
      <top style="thin">
        <color theme="1"/>
      </top>
      <bottom style="medium">
        <color rgb="FF000000"/>
      </bottom>
      <diagonal/>
    </border>
    <border>
      <left style="medium">
        <color rgb="FF000000"/>
      </left>
      <right style="thin">
        <color theme="1"/>
      </right>
      <top/>
      <bottom style="medium">
        <color rgb="FF000000"/>
      </bottom>
      <diagonal/>
    </border>
    <border>
      <left/>
      <right style="medium">
        <color rgb="FF000000"/>
      </right>
      <top/>
      <bottom style="medium">
        <color rgb="FF000000"/>
      </bottom>
      <diagonal/>
    </border>
    <border>
      <left style="thin">
        <color theme="1"/>
      </left>
      <right style="thin">
        <color theme="1"/>
      </right>
      <top/>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right style="medium">
        <color rgb="FF000000"/>
      </right>
      <top/>
      <bottom/>
      <diagonal/>
    </border>
    <border>
      <left style="medium">
        <color rgb="FF000000"/>
      </left>
      <right style="medium">
        <color rgb="FF000000"/>
      </right>
      <top/>
      <bottom/>
      <diagonal/>
    </border>
    <border>
      <left/>
      <right style="thin">
        <color rgb="FF000000"/>
      </right>
      <top style="medium">
        <color rgb="FF000000"/>
      </top>
      <bottom/>
      <diagonal/>
    </border>
    <border>
      <left/>
      <right style="thin">
        <color rgb="FF000000"/>
      </right>
      <top/>
      <bottom/>
      <diagonal/>
    </border>
    <border>
      <left/>
      <right/>
      <top/>
      <bottom/>
      <diagonal/>
    </border>
    <border>
      <left style="thin">
        <color theme="1"/>
      </left>
      <right style="thin">
        <color theme="1"/>
      </right>
      <top/>
      <bottom style="thin">
        <color theme="1"/>
      </bottom>
      <diagonal/>
    </border>
    <border>
      <left style="medium">
        <color rgb="FF000000"/>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thin">
        <color rgb="FF000000"/>
      </right>
      <top/>
      <bottom style="medium">
        <color rgb="FF000000"/>
      </bottom>
      <diagonal/>
    </border>
    <border>
      <left/>
      <right style="medium">
        <color rgb="FF000000"/>
      </right>
      <top/>
      <bottom/>
      <diagonal/>
    </border>
    <border>
      <left style="medium">
        <color rgb="FF000000"/>
      </left>
      <right style="thin">
        <color theme="1"/>
      </right>
      <top style="medium">
        <color rgb="FF000000"/>
      </top>
      <bottom style="thin">
        <color theme="1"/>
      </bottom>
      <diagonal/>
    </border>
    <border>
      <left style="thin">
        <color theme="1"/>
      </left>
      <right style="thin">
        <color theme="1"/>
      </right>
      <top style="medium">
        <color rgb="FF000000"/>
      </top>
      <bottom style="thin">
        <color theme="1"/>
      </bottom>
      <diagonal/>
    </border>
    <border>
      <left style="thin">
        <color theme="1"/>
      </left>
      <right/>
      <top/>
      <bottom style="thin">
        <color theme="1"/>
      </bottom>
      <diagonal/>
    </border>
    <border>
      <left style="thin">
        <color theme="1"/>
      </left>
      <right style="medium">
        <color rgb="FF000000"/>
      </right>
      <top/>
      <bottom style="thin">
        <color theme="1"/>
      </bottom>
      <diagonal/>
    </border>
    <border>
      <left style="thin">
        <color theme="1"/>
      </left>
      <right/>
      <top style="medium">
        <color rgb="FF000000"/>
      </top>
      <bottom style="thin">
        <color theme="1"/>
      </bottom>
      <diagonal/>
    </border>
    <border>
      <left/>
      <right style="thin">
        <color theme="1"/>
      </right>
      <top style="medium">
        <color rgb="FF000000"/>
      </top>
      <bottom style="thin">
        <color theme="1"/>
      </bottom>
      <diagonal/>
    </border>
    <border>
      <left style="thin">
        <color theme="1"/>
      </left>
      <right style="medium">
        <color rgb="FF000000"/>
      </right>
      <top style="medium">
        <color rgb="FF000000"/>
      </top>
      <bottom style="thin">
        <color theme="1"/>
      </bottom>
      <diagonal/>
    </border>
    <border>
      <left style="thin">
        <color theme="1"/>
      </left>
      <right/>
      <top style="thin">
        <color theme="1"/>
      </top>
      <bottom style="medium">
        <color rgb="FF000000"/>
      </bottom>
      <diagonal/>
    </border>
    <border>
      <left/>
      <right style="thin">
        <color theme="1"/>
      </right>
      <top style="thin">
        <color theme="1"/>
      </top>
      <bottom style="medium">
        <color rgb="FF000000"/>
      </bottom>
      <diagonal/>
    </border>
    <border>
      <left style="medium">
        <color rgb="FF000000"/>
      </left>
      <right style="thin">
        <color theme="1"/>
      </right>
      <top style="medium">
        <color rgb="FF000000"/>
      </top>
      <bottom/>
      <diagonal/>
    </border>
    <border>
      <left/>
      <right/>
      <top style="medium">
        <color rgb="FF000000"/>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bottom/>
      <diagonal/>
    </border>
    <border>
      <left/>
      <right style="thin">
        <color rgb="FFFFFFFF"/>
      </right>
      <top/>
      <bottom/>
      <diagonal/>
    </border>
    <border>
      <left style="thin">
        <color rgb="FFFFFFFF"/>
      </left>
      <right style="medium">
        <color rgb="FF000000"/>
      </right>
      <top/>
      <bottom/>
      <diagonal/>
    </border>
    <border>
      <left/>
      <right style="thin">
        <color rgb="FFFFFFFF"/>
      </right>
      <top/>
      <bottom/>
      <diagonal/>
    </border>
    <border>
      <left style="thin">
        <color rgb="FFFFFFFF"/>
      </left>
      <right style="thin">
        <color rgb="FFFFFFFF"/>
      </right>
      <top/>
      <bottom/>
      <diagonal/>
    </border>
    <border>
      <left style="thin">
        <color rgb="FFFFFFFF"/>
      </left>
      <right style="thin">
        <color rgb="FF000000"/>
      </right>
      <top/>
      <bottom/>
      <diagonal/>
    </border>
    <border>
      <left style="medium">
        <color rgb="FF000000"/>
      </left>
      <right style="thin">
        <color rgb="FFFFFFFF"/>
      </right>
      <top/>
      <bottom/>
      <diagonal/>
    </border>
    <border>
      <left/>
      <right/>
      <top/>
      <bottom style="medium">
        <color rgb="FF000000"/>
      </bottom>
      <diagonal/>
    </border>
    <border>
      <left style="thin">
        <color rgb="FF000000"/>
      </left>
      <right style="thin">
        <color rgb="FF000000"/>
      </right>
      <top/>
      <bottom style="thin">
        <color rgb="FF000000"/>
      </bottom>
      <diagonal/>
    </border>
    <border>
      <left/>
      <right style="thin">
        <color rgb="FFFFFFFF"/>
      </right>
      <top/>
      <bottom style="thin">
        <color rgb="FF000000"/>
      </bottom>
      <diagonal/>
    </border>
    <border>
      <left style="thin">
        <color rgb="FFFFFFFF"/>
      </left>
      <right style="medium">
        <color rgb="FF000000"/>
      </right>
      <top/>
      <bottom style="thin">
        <color rgb="FF000000"/>
      </bottom>
      <diagonal/>
    </border>
    <border>
      <left/>
      <right style="thin">
        <color rgb="FFFFFFFF"/>
      </right>
      <top/>
      <bottom style="medium">
        <color rgb="FF000000"/>
      </bottom>
      <diagonal/>
    </border>
    <border>
      <left style="thin">
        <color rgb="FFFFFFFF"/>
      </left>
      <right style="thin">
        <color rgb="FFFFFFFF"/>
      </right>
      <top/>
      <bottom style="medium">
        <color rgb="FF000000"/>
      </bottom>
      <diagonal/>
    </border>
    <border>
      <left style="thin">
        <color rgb="FFFFFFFF"/>
      </left>
      <right style="medium">
        <color rgb="FF000000"/>
      </right>
      <top/>
      <bottom style="medium">
        <color rgb="FF000000"/>
      </bottom>
      <diagonal/>
    </border>
    <border>
      <left style="thin">
        <color rgb="FFFFFFFF"/>
      </left>
      <right style="thin">
        <color rgb="FF000000"/>
      </right>
      <top/>
      <bottom style="medium">
        <color rgb="FF000000"/>
      </bottom>
      <diagonal/>
    </border>
    <border>
      <left style="medium">
        <color rgb="FF000000"/>
      </left>
      <right style="thin">
        <color rgb="FFFFFFFF"/>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diagonal/>
    </border>
    <border>
      <left/>
      <right style="thin">
        <color rgb="FF000000"/>
      </right>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medium">
        <color rgb="FF000000"/>
      </right>
      <top/>
      <bottom style="medium">
        <color rgb="FF000000"/>
      </bottom>
      <diagonal/>
    </border>
    <border>
      <left/>
      <right/>
      <top/>
      <bottom/>
      <diagonal/>
    </border>
    <border>
      <left style="thin">
        <color rgb="FFFFFFFF"/>
      </left>
      <right style="thin">
        <color rgb="FFFFFFFF"/>
      </right>
      <top style="medium">
        <color rgb="FF000000"/>
      </top>
      <bottom style="medium">
        <color rgb="FF000000"/>
      </bottom>
      <diagonal/>
    </border>
    <border>
      <left style="thin">
        <color rgb="FFFFFFFF"/>
      </left>
      <right style="medium">
        <color rgb="FF000000"/>
      </right>
      <top style="medium">
        <color rgb="FF000000"/>
      </top>
      <bottom style="medium">
        <color rgb="FF000000"/>
      </bottom>
      <diagonal/>
    </border>
    <border>
      <left style="medium">
        <color rgb="FF000000"/>
      </left>
      <right style="thin">
        <color rgb="FFFFFFFF"/>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thin">
        <color theme="1"/>
      </left>
      <right style="thin">
        <color rgb="FFFFFFFF"/>
      </right>
      <top style="medium">
        <color rgb="FF000000"/>
      </top>
      <bottom style="thin">
        <color rgb="FFFFFFFF"/>
      </bottom>
      <diagonal/>
    </border>
    <border>
      <left style="thin">
        <color rgb="FFFFFFFF"/>
      </left>
      <right style="thin">
        <color rgb="FFFFFFFF"/>
      </right>
      <top style="medium">
        <color rgb="FF000000"/>
      </top>
      <bottom style="thin">
        <color rgb="FFFFFFFF"/>
      </bottom>
      <diagonal/>
    </border>
    <border>
      <left style="thin">
        <color rgb="FFFFFFFF"/>
      </left>
      <right style="medium">
        <color rgb="FF000000"/>
      </right>
      <top style="thin">
        <color rgb="FF000000"/>
      </top>
      <bottom style="thin">
        <color rgb="FFFFFFFF"/>
      </bottom>
      <diagonal/>
    </border>
    <border>
      <left style="thin">
        <color rgb="FFFFFFFF"/>
      </left>
      <right style="thin">
        <color rgb="FFFFFFFF"/>
      </right>
      <top/>
      <bottom style="thin">
        <color rgb="FFFFFFFF"/>
      </bottom>
      <diagonal/>
    </border>
    <border>
      <left style="thin">
        <color rgb="FFFFFFFF"/>
      </left>
      <right style="medium">
        <color rgb="FF000000"/>
      </right>
      <top/>
      <bottom style="thin">
        <color rgb="FFFFFFFF"/>
      </bottom>
      <diagonal/>
    </border>
    <border>
      <left/>
      <right style="thin">
        <color rgb="FFFFFFFF"/>
      </right>
      <top/>
      <bottom style="thin">
        <color rgb="FFFFFFFF"/>
      </bottom>
      <diagonal/>
    </border>
    <border>
      <left style="thin">
        <color rgb="FFFFFFFF"/>
      </left>
      <right/>
      <top/>
      <bottom style="thin">
        <color rgb="FFFFFFFF"/>
      </bottom>
      <diagonal/>
    </border>
    <border>
      <left style="medium">
        <color rgb="FF000000"/>
      </left>
      <right style="thin">
        <color rgb="FFFFFFFF"/>
      </right>
      <top/>
      <bottom style="thin">
        <color rgb="FFFFFFFF"/>
      </bottom>
      <diagonal/>
    </border>
    <border>
      <left style="thin">
        <color rgb="FFFFFFFF"/>
      </left>
      <right style="medium">
        <color rgb="FF000000"/>
      </right>
      <top style="medium">
        <color rgb="FF000000"/>
      </top>
      <bottom style="thin">
        <color rgb="FFFFFFFF"/>
      </bottom>
      <diagonal/>
    </border>
    <border>
      <left style="thin">
        <color rgb="FFFFFFFF"/>
      </left>
      <right/>
      <top/>
      <bottom style="thin">
        <color rgb="FFFFFFFF"/>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theme="1"/>
      </left>
      <right style="thin">
        <color rgb="FFFFFFFF"/>
      </right>
      <top style="thin">
        <color rgb="FFFFFFFF"/>
      </top>
      <bottom style="medium">
        <color rgb="FF000000"/>
      </bottom>
      <diagonal/>
    </border>
    <border>
      <left style="thin">
        <color rgb="FFFFFFFF"/>
      </left>
      <right style="thin">
        <color rgb="FFFFFFFF"/>
      </right>
      <top style="thin">
        <color rgb="FFFFFFFF"/>
      </top>
      <bottom style="medium">
        <color rgb="FF000000"/>
      </bottom>
      <diagonal/>
    </border>
    <border>
      <left style="thin">
        <color rgb="FFFFFFFF"/>
      </left>
      <right style="medium">
        <color rgb="FF000000"/>
      </right>
      <top style="thin">
        <color rgb="FFFFFFFF"/>
      </top>
      <bottom style="thin">
        <color rgb="FF000000"/>
      </bottom>
      <diagonal/>
    </border>
    <border>
      <left style="thin">
        <color rgb="FFFFFFFF"/>
      </left>
      <right style="thin">
        <color rgb="FFFFFFFF"/>
      </right>
      <top style="thin">
        <color rgb="FFFFFFFF"/>
      </top>
      <bottom style="thin">
        <color rgb="FF000000"/>
      </bottom>
      <diagonal/>
    </border>
    <border>
      <left/>
      <right style="thin">
        <color rgb="FFFFFFFF"/>
      </right>
      <top style="thin">
        <color rgb="FFFFFFFF"/>
      </top>
      <bottom style="medium">
        <color rgb="FF000000"/>
      </bottom>
      <diagonal/>
    </border>
    <border>
      <left style="thin">
        <color rgb="FFFFFFFF"/>
      </left>
      <right/>
      <top style="thin">
        <color rgb="FFFFFFFF"/>
      </top>
      <bottom style="medium">
        <color rgb="FF000000"/>
      </bottom>
      <diagonal/>
    </border>
    <border>
      <left style="medium">
        <color rgb="FF000000"/>
      </left>
      <right style="thin">
        <color rgb="FFFFFFFF"/>
      </right>
      <top style="thin">
        <color rgb="FFFFFFFF"/>
      </top>
      <bottom style="medium">
        <color rgb="FF000000"/>
      </bottom>
      <diagonal/>
    </border>
    <border>
      <left style="thin">
        <color rgb="FFFFFFFF"/>
      </left>
      <right style="medium">
        <color rgb="FF000000"/>
      </right>
      <top style="thin">
        <color rgb="FFFFFFFF"/>
      </top>
      <bottom style="medium">
        <color rgb="FF000000"/>
      </bottom>
      <diagonal/>
    </border>
    <border>
      <left style="thin">
        <color rgb="FFFFFFFF"/>
      </left>
      <right/>
      <top style="thin">
        <color rgb="FFFFFFFF"/>
      </top>
      <bottom style="medium">
        <color rgb="FF000000"/>
      </bottom>
      <diagonal/>
    </border>
    <border>
      <left style="medium">
        <color rgb="FF000000"/>
      </left>
      <right/>
      <top/>
      <bottom style="medium">
        <color rgb="FF000000"/>
      </bottom>
      <diagonal/>
    </border>
    <border>
      <left/>
      <right/>
      <top style="thin">
        <color rgb="FF000000"/>
      </top>
      <bottom style="thin">
        <color rgb="FFFFFFFF"/>
      </bottom>
      <diagonal/>
    </border>
    <border>
      <left/>
      <right style="thin">
        <color rgb="FF000000"/>
      </right>
      <top style="thin">
        <color rgb="FF000000"/>
      </top>
      <bottom style="thin">
        <color rgb="FFFFFFFF"/>
      </bottom>
      <diagonal/>
    </border>
    <border>
      <left style="medium">
        <color rgb="FF000000"/>
      </left>
      <right/>
      <top style="thin">
        <color rgb="FF000000"/>
      </top>
      <bottom style="thin">
        <color rgb="FFFFFFFF"/>
      </bottom>
      <diagonal/>
    </border>
    <border>
      <left/>
      <right/>
      <top style="thin">
        <color rgb="FF000000"/>
      </top>
      <bottom style="thin">
        <color rgb="FFFFFFFF"/>
      </bottom>
      <diagonal/>
    </border>
    <border>
      <left/>
      <right style="medium">
        <color rgb="FF000000"/>
      </right>
      <top style="thin">
        <color rgb="FF000000"/>
      </top>
      <bottom style="thin">
        <color rgb="FFFFFFFF"/>
      </bottom>
      <diagonal/>
    </border>
    <border>
      <left/>
      <right/>
      <top style="medium">
        <color rgb="FF000000"/>
      </top>
      <bottom style="thin">
        <color rgb="FFFFFFFF"/>
      </bottom>
      <diagonal/>
    </border>
    <border>
      <left/>
      <right style="medium">
        <color rgb="FF000000"/>
      </right>
      <top style="medium">
        <color rgb="FF000000"/>
      </top>
      <bottom style="thin">
        <color rgb="FFFFFFFF"/>
      </bottom>
      <diagonal/>
    </border>
    <border>
      <left style="thin">
        <color theme="1"/>
      </left>
      <right style="medium">
        <color rgb="FF000000"/>
      </right>
      <top/>
      <bottom/>
      <diagonal/>
    </border>
    <border>
      <left/>
      <right style="thin">
        <color rgb="FFFFFFFF"/>
      </right>
      <top style="thin">
        <color rgb="FFFFFFFF"/>
      </top>
      <bottom/>
      <diagonal/>
    </border>
    <border>
      <left style="thin">
        <color rgb="FFFFFFFF"/>
      </left>
      <right/>
      <top style="thin">
        <color rgb="FFFFFFFF"/>
      </top>
      <bottom/>
      <diagonal/>
    </border>
    <border>
      <left style="medium">
        <color rgb="FF000000"/>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style="medium">
        <color rgb="FF000000"/>
      </right>
      <top style="thin">
        <color rgb="FFFFFFFF"/>
      </top>
      <bottom/>
      <diagonal/>
    </border>
    <border>
      <left style="thin">
        <color rgb="FFFFFFFF"/>
      </left>
      <right style="thin">
        <color rgb="FF000000"/>
      </right>
      <top style="thin">
        <color rgb="FFFFFFFF"/>
      </top>
      <bottom/>
      <diagonal/>
    </border>
    <border>
      <left style="thin">
        <color rgb="FFFFFFFF"/>
      </left>
      <right/>
      <top/>
      <bottom/>
      <diagonal/>
    </border>
    <border>
      <left/>
      <right style="thin">
        <color rgb="FFFFFFFF"/>
      </right>
      <top/>
      <bottom style="thin">
        <color rgb="FF000000"/>
      </bottom>
      <diagonal/>
    </border>
    <border>
      <left style="thin">
        <color rgb="FFFFFFFF"/>
      </left>
      <right/>
      <top/>
      <bottom style="thin">
        <color rgb="FF000000"/>
      </bottom>
      <diagonal/>
    </border>
    <border>
      <left style="medium">
        <color rgb="FF000000"/>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FFFFFF"/>
      </left>
      <right style="thin">
        <color rgb="FF000000"/>
      </right>
      <top/>
      <bottom style="thin">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style="thin">
        <color rgb="FF000000"/>
      </right>
      <top/>
      <bottom style="medium">
        <color rgb="FF000000"/>
      </bottom>
      <diagonal/>
    </border>
    <border>
      <left/>
      <right/>
      <top style="medium">
        <color rgb="FF000000"/>
      </top>
      <bottom style="medium">
        <color rgb="FF000000"/>
      </bottom>
      <diagonal/>
    </border>
    <border>
      <left style="thin">
        <color rgb="FFFFFFFF"/>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thin">
        <color rgb="FFFFFFFF"/>
      </right>
      <top style="medium">
        <color rgb="FF000000"/>
      </top>
      <bottom style="medium">
        <color rgb="FF000000"/>
      </bottom>
      <diagonal/>
    </border>
    <border>
      <left style="medium">
        <color rgb="FF000000"/>
      </left>
      <right style="thin">
        <color rgb="FFFFFFFF"/>
      </right>
      <top style="medium">
        <color rgb="FF000000"/>
      </top>
      <bottom style="thin">
        <color rgb="FFFFFFFF"/>
      </bottom>
      <diagonal/>
    </border>
    <border>
      <left/>
      <right style="thin">
        <color rgb="FFFFFFFF"/>
      </right>
      <top style="medium">
        <color rgb="FF000000"/>
      </top>
      <bottom style="thin">
        <color rgb="FFFFFFFF"/>
      </bottom>
      <diagonal/>
    </border>
    <border>
      <left/>
      <right style="thin">
        <color rgb="FFFFFFFF"/>
      </right>
      <top style="medium">
        <color rgb="FF000000"/>
      </top>
      <bottom style="thin">
        <color rgb="FFFFFFFF"/>
      </bottom>
      <diagonal/>
    </border>
    <border>
      <left style="medium">
        <color rgb="FF000000"/>
      </left>
      <right/>
      <top style="thin">
        <color theme="1"/>
      </top>
      <bottom style="medium">
        <color rgb="FF000000"/>
      </bottom>
      <diagonal/>
    </border>
    <border>
      <left/>
      <right style="thin">
        <color rgb="FFFFFFFF"/>
      </right>
      <top style="thin">
        <color rgb="FFFFFFFF"/>
      </top>
      <bottom style="medium">
        <color rgb="FF000000"/>
      </bottom>
      <diagonal/>
    </border>
  </borders>
  <cellStyleXfs count="2">
    <xf numFmtId="0" fontId="0" fillId="0" borderId="0"/>
    <xf numFmtId="0" fontId="41" fillId="0" borderId="0" applyNumberFormat="0" applyFill="0" applyBorder="0" applyAlignment="0" applyProtection="0"/>
  </cellStyleXfs>
  <cellXfs count="366">
    <xf numFmtId="0" fontId="0" fillId="0" borderId="0" xfId="0"/>
    <xf numFmtId="0" fontId="1" fillId="2" borderId="1" xfId="0" applyFont="1" applyFill="1" applyBorder="1" applyAlignment="1">
      <alignment horizontal="right"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1" fillId="0" borderId="5" xfId="0" applyFont="1" applyBorder="1" applyAlignment="1">
      <alignment horizontal="right"/>
    </xf>
    <xf numFmtId="0" fontId="2" fillId="0" borderId="6" xfId="0" applyFont="1" applyBorder="1" applyAlignment="1">
      <alignment horizontal="center" vertical="center"/>
    </xf>
    <xf numFmtId="2" fontId="2" fillId="0" borderId="7" xfId="0" applyNumberFormat="1" applyFont="1" applyBorder="1" applyAlignment="1">
      <alignment horizontal="center"/>
    </xf>
    <xf numFmtId="1" fontId="2" fillId="0" borderId="0" xfId="0" applyNumberFormat="1" applyFont="1" applyAlignment="1">
      <alignment horizontal="center"/>
    </xf>
    <xf numFmtId="2" fontId="3" fillId="0" borderId="7" xfId="0" applyNumberFormat="1" applyFont="1" applyBorder="1" applyAlignment="1">
      <alignment horizontal="center"/>
    </xf>
    <xf numFmtId="2" fontId="3" fillId="0" borderId="0" xfId="0" applyNumberFormat="1" applyFont="1" applyAlignment="1">
      <alignment horizontal="center"/>
    </xf>
    <xf numFmtId="2" fontId="2" fillId="0" borderId="8" xfId="0" applyNumberFormat="1" applyFont="1" applyBorder="1" applyAlignment="1">
      <alignment horizontal="center"/>
    </xf>
    <xf numFmtId="0" fontId="2" fillId="0" borderId="0" xfId="0" applyFont="1"/>
    <xf numFmtId="0" fontId="3" fillId="0" borderId="0" xfId="0" applyFont="1"/>
    <xf numFmtId="0" fontId="4" fillId="0" borderId="0" xfId="0" applyFont="1"/>
    <xf numFmtId="0" fontId="3" fillId="0" borderId="6" xfId="0" applyFont="1" applyBorder="1" applyAlignment="1">
      <alignment horizontal="center" vertical="center"/>
    </xf>
    <xf numFmtId="0" fontId="1" fillId="0" borderId="9" xfId="0" applyFont="1" applyBorder="1" applyAlignment="1">
      <alignment horizontal="right"/>
    </xf>
    <xf numFmtId="0" fontId="3" fillId="0" borderId="10" xfId="0" applyFont="1" applyBorder="1" applyAlignment="1">
      <alignment horizontal="center" vertical="center"/>
    </xf>
    <xf numFmtId="2" fontId="2" fillId="0" borderId="11" xfId="0" applyNumberFormat="1" applyFont="1" applyBorder="1" applyAlignment="1">
      <alignment horizontal="center"/>
    </xf>
    <xf numFmtId="1" fontId="2" fillId="0" borderId="12" xfId="0" applyNumberFormat="1" applyFont="1" applyBorder="1" applyAlignment="1">
      <alignment horizontal="center"/>
    </xf>
    <xf numFmtId="2" fontId="3" fillId="0" borderId="11" xfId="0" applyNumberFormat="1" applyFont="1" applyBorder="1" applyAlignment="1">
      <alignment horizontal="center"/>
    </xf>
    <xf numFmtId="2" fontId="3" fillId="0" borderId="12" xfId="0" applyNumberFormat="1" applyFont="1" applyBorder="1" applyAlignment="1">
      <alignment horizontal="center"/>
    </xf>
    <xf numFmtId="2" fontId="2" fillId="0" borderId="13" xfId="0" applyNumberFormat="1" applyFont="1" applyBorder="1" applyAlignment="1">
      <alignment horizontal="center"/>
    </xf>
    <xf numFmtId="0" fontId="1" fillId="0" borderId="0" xfId="0" applyFont="1" applyAlignment="1">
      <alignment horizontal="right"/>
    </xf>
    <xf numFmtId="0" fontId="2" fillId="0" borderId="0" xfId="0" applyFont="1" applyAlignment="1">
      <alignment horizontal="center"/>
    </xf>
    <xf numFmtId="0" fontId="1" fillId="0" borderId="14" xfId="0" applyFont="1" applyBorder="1" applyAlignment="1">
      <alignment horizontal="right"/>
    </xf>
    <xf numFmtId="0" fontId="1" fillId="0" borderId="15" xfId="0" applyFont="1" applyBorder="1" applyAlignment="1">
      <alignment horizontal="right"/>
    </xf>
    <xf numFmtId="2" fontId="2" fillId="0" borderId="16" xfId="0" applyNumberFormat="1" applyFont="1" applyBorder="1" applyAlignment="1">
      <alignment horizontal="center"/>
    </xf>
    <xf numFmtId="2" fontId="2" fillId="0" borderId="17" xfId="0" applyNumberFormat="1" applyFont="1" applyBorder="1" applyAlignment="1">
      <alignment horizontal="center"/>
    </xf>
    <xf numFmtId="2" fontId="2" fillId="0" borderId="15" xfId="0" applyNumberFormat="1" applyFont="1" applyBorder="1" applyAlignment="1">
      <alignment horizontal="center"/>
    </xf>
    <xf numFmtId="2" fontId="2" fillId="0" borderId="18" xfId="0" applyNumberFormat="1" applyFont="1" applyBorder="1" applyAlignment="1">
      <alignment horizontal="center"/>
    </xf>
    <xf numFmtId="0" fontId="1" fillId="0" borderId="19" xfId="0" applyFont="1" applyBorder="1" applyAlignment="1">
      <alignment horizontal="right"/>
    </xf>
    <xf numFmtId="0" fontId="1" fillId="0" borderId="20" xfId="0" applyFont="1" applyBorder="1" applyAlignment="1">
      <alignment horizontal="right"/>
    </xf>
    <xf numFmtId="2" fontId="2" fillId="0" borderId="21" xfId="0" applyNumberFormat="1" applyFont="1" applyBorder="1" applyAlignment="1">
      <alignment horizontal="center"/>
    </xf>
    <xf numFmtId="2" fontId="2" fillId="0" borderId="22" xfId="0" applyNumberFormat="1" applyFont="1" applyBorder="1" applyAlignment="1">
      <alignment horizontal="center"/>
    </xf>
    <xf numFmtId="2" fontId="2" fillId="0" borderId="20" xfId="0" applyNumberFormat="1" applyFont="1" applyBorder="1" applyAlignment="1">
      <alignment horizontal="center"/>
    </xf>
    <xf numFmtId="2" fontId="2" fillId="0" borderId="23" xfId="0" applyNumberFormat="1" applyFont="1" applyBorder="1" applyAlignment="1">
      <alignment horizontal="center"/>
    </xf>
    <xf numFmtId="0" fontId="1" fillId="0" borderId="24" xfId="0" applyFont="1" applyBorder="1" applyAlignment="1">
      <alignment horizontal="right"/>
    </xf>
    <xf numFmtId="0" fontId="1" fillId="0" borderId="25" xfId="0" applyFont="1" applyBorder="1" applyAlignment="1">
      <alignment horizontal="right"/>
    </xf>
    <xf numFmtId="2" fontId="2" fillId="0" borderId="12" xfId="0" applyNumberFormat="1" applyFont="1" applyBorder="1" applyAlignment="1">
      <alignment horizontal="center"/>
    </xf>
    <xf numFmtId="2" fontId="2" fillId="0" borderId="25" xfId="0" applyNumberFormat="1" applyFont="1" applyBorder="1" applyAlignment="1">
      <alignment horizontal="center"/>
    </xf>
    <xf numFmtId="2" fontId="2" fillId="0" borderId="26" xfId="0" applyNumberFormat="1" applyFont="1" applyBorder="1" applyAlignment="1">
      <alignment horizontal="center"/>
    </xf>
    <xf numFmtId="0" fontId="7" fillId="0" borderId="0" xfId="0" applyFont="1" applyAlignment="1">
      <alignment horizontal="center" vertical="center"/>
    </xf>
    <xf numFmtId="8" fontId="1" fillId="0" borderId="37" xfId="0" applyNumberFormat="1" applyFont="1" applyBorder="1" applyAlignment="1">
      <alignment horizontal="center" vertical="center" wrapText="1"/>
    </xf>
    <xf numFmtId="164" fontId="1" fillId="0" borderId="38" xfId="0" applyNumberFormat="1" applyFont="1" applyBorder="1" applyAlignment="1">
      <alignment horizontal="center" vertical="center" wrapText="1"/>
    </xf>
    <xf numFmtId="165" fontId="1" fillId="0" borderId="39" xfId="0" applyNumberFormat="1" applyFont="1" applyBorder="1" applyAlignment="1">
      <alignment horizontal="center" vertical="center" wrapText="1"/>
    </xf>
    <xf numFmtId="2" fontId="1" fillId="0" borderId="40" xfId="0" applyNumberFormat="1" applyFont="1" applyBorder="1" applyAlignment="1">
      <alignment horizontal="center" vertical="center" wrapText="1"/>
    </xf>
    <xf numFmtId="0" fontId="1" fillId="0" borderId="41" xfId="0" applyFont="1" applyBorder="1" applyAlignment="1">
      <alignment horizontal="center" vertical="center" wrapText="1"/>
    </xf>
    <xf numFmtId="0" fontId="1" fillId="0" borderId="42" xfId="0" applyFont="1" applyBorder="1" applyAlignment="1">
      <alignment horizontal="center" vertical="center" wrapText="1"/>
    </xf>
    <xf numFmtId="0" fontId="5" fillId="0" borderId="43" xfId="0" applyFont="1" applyBorder="1" applyAlignment="1">
      <alignment horizontal="right" vertical="center"/>
    </xf>
    <xf numFmtId="0" fontId="3" fillId="0" borderId="0" xfId="0" applyFont="1" applyAlignment="1">
      <alignment horizontal="center" vertical="center"/>
    </xf>
    <xf numFmtId="2" fontId="3" fillId="0" borderId="7" xfId="0" applyNumberFormat="1" applyFont="1" applyBorder="1" applyAlignment="1">
      <alignment horizontal="center" vertical="center"/>
    </xf>
    <xf numFmtId="0" fontId="3" fillId="0" borderId="16" xfId="0" applyFont="1" applyBorder="1" applyAlignment="1">
      <alignment horizontal="center" vertical="center"/>
    </xf>
    <xf numFmtId="8" fontId="3" fillId="0" borderId="44" xfId="0" applyNumberFormat="1" applyFont="1" applyBorder="1" applyAlignment="1">
      <alignment horizontal="center" vertical="center"/>
    </xf>
    <xf numFmtId="8" fontId="3" fillId="0" borderId="0" xfId="0" applyNumberFormat="1" applyFont="1" applyAlignment="1">
      <alignment horizontal="center" vertical="center"/>
    </xf>
    <xf numFmtId="165" fontId="3" fillId="0" borderId="7" xfId="0" applyNumberFormat="1" applyFont="1" applyBorder="1" applyAlignment="1">
      <alignment horizontal="center" vertical="center"/>
    </xf>
    <xf numFmtId="2" fontId="3" fillId="0" borderId="0" xfId="0" applyNumberFormat="1" applyFont="1" applyAlignment="1">
      <alignment horizontal="center" vertical="center"/>
    </xf>
    <xf numFmtId="165" fontId="3" fillId="0" borderId="17" xfId="0" applyNumberFormat="1"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3" borderId="47" xfId="0" applyFont="1" applyFill="1" applyBorder="1" applyAlignment="1">
      <alignment horizontal="center" vertical="center"/>
    </xf>
    <xf numFmtId="7" fontId="3" fillId="0" borderId="44" xfId="0" applyNumberFormat="1" applyFont="1" applyBorder="1" applyAlignment="1">
      <alignment horizontal="center" vertical="center"/>
    </xf>
    <xf numFmtId="166" fontId="3" fillId="0" borderId="48" xfId="0" applyNumberFormat="1" applyFont="1" applyBorder="1" applyAlignment="1">
      <alignment horizontal="center" vertical="center"/>
    </xf>
    <xf numFmtId="0" fontId="5" fillId="0" borderId="0" xfId="0" applyFont="1" applyAlignment="1">
      <alignment horizontal="center" vertical="center"/>
    </xf>
    <xf numFmtId="8" fontId="3" fillId="0" borderId="45" xfId="0" applyNumberFormat="1" applyFont="1" applyBorder="1" applyAlignment="1">
      <alignment horizontal="center" vertical="center"/>
    </xf>
    <xf numFmtId="7" fontId="3" fillId="0" borderId="45" xfId="0" applyNumberFormat="1" applyFont="1" applyBorder="1" applyAlignment="1">
      <alignment horizontal="center" vertical="center"/>
    </xf>
    <xf numFmtId="166" fontId="3" fillId="0" borderId="49" xfId="0" applyNumberFormat="1" applyFont="1" applyBorder="1" applyAlignment="1">
      <alignment horizontal="center" vertical="center"/>
    </xf>
    <xf numFmtId="0" fontId="3" fillId="4" borderId="47" xfId="0" applyFont="1" applyFill="1" applyBorder="1" applyAlignment="1">
      <alignment horizontal="center" vertical="center"/>
    </xf>
    <xf numFmtId="8" fontId="3" fillId="0" borderId="50" xfId="0" applyNumberFormat="1" applyFont="1" applyBorder="1" applyAlignment="1">
      <alignment horizontal="center" vertical="center"/>
    </xf>
    <xf numFmtId="0" fontId="5" fillId="0" borderId="51" xfId="0" applyFont="1" applyBorder="1" applyAlignment="1">
      <alignment horizontal="right" vertical="center"/>
    </xf>
    <xf numFmtId="2" fontId="3" fillId="0" borderId="11" xfId="0" applyNumberFormat="1" applyFont="1" applyBorder="1" applyAlignment="1">
      <alignment horizontal="center" vertical="center"/>
    </xf>
    <xf numFmtId="0" fontId="3" fillId="0" borderId="12" xfId="0" applyFont="1" applyBorder="1" applyAlignment="1">
      <alignment horizontal="center" vertical="center"/>
    </xf>
    <xf numFmtId="8" fontId="3" fillId="0" borderId="52" xfId="0" applyNumberFormat="1" applyFont="1" applyBorder="1" applyAlignment="1">
      <alignment horizontal="center" vertical="center"/>
    </xf>
    <xf numFmtId="8" fontId="3" fillId="0" borderId="53" xfId="0" applyNumberFormat="1" applyFont="1" applyBorder="1" applyAlignment="1">
      <alignment horizontal="center" vertical="center"/>
    </xf>
    <xf numFmtId="165" fontId="3" fillId="0" borderId="11" xfId="0" applyNumberFormat="1" applyFont="1" applyBorder="1" applyAlignment="1">
      <alignment horizontal="center" vertical="center"/>
    </xf>
    <xf numFmtId="2" fontId="3" fillId="0" borderId="12" xfId="0" applyNumberFormat="1" applyFont="1" applyBorder="1" applyAlignment="1">
      <alignment horizontal="center" vertical="center"/>
    </xf>
    <xf numFmtId="0" fontId="3" fillId="0" borderId="52" xfId="0" applyFont="1" applyBorder="1" applyAlignment="1">
      <alignment horizontal="center" vertical="center"/>
    </xf>
    <xf numFmtId="0" fontId="3" fillId="0" borderId="54" xfId="0" applyFont="1" applyBorder="1" applyAlignment="1">
      <alignment horizontal="center" vertical="center"/>
    </xf>
    <xf numFmtId="0" fontId="3" fillId="3" borderId="55" xfId="0" applyFont="1" applyFill="1" applyBorder="1" applyAlignment="1">
      <alignment horizontal="center" vertical="center"/>
    </xf>
    <xf numFmtId="7" fontId="3" fillId="0" borderId="52" xfId="0" applyNumberFormat="1" applyFont="1" applyBorder="1" applyAlignment="1">
      <alignment horizontal="center" vertical="center"/>
    </xf>
    <xf numFmtId="166" fontId="3" fillId="0" borderId="56" xfId="0" applyNumberFormat="1" applyFont="1" applyBorder="1" applyAlignment="1">
      <alignment horizontal="center" vertical="center"/>
    </xf>
    <xf numFmtId="0" fontId="5" fillId="0" borderId="50" xfId="0" applyFont="1" applyBorder="1" applyAlignment="1">
      <alignment horizontal="right" vertical="center"/>
    </xf>
    <xf numFmtId="0" fontId="3" fillId="0" borderId="50" xfId="0" applyFont="1" applyBorder="1" applyAlignment="1">
      <alignment horizontal="center" vertical="center"/>
    </xf>
    <xf numFmtId="0" fontId="3" fillId="0" borderId="53" xfId="0" applyFont="1" applyBorder="1" applyAlignment="1">
      <alignment horizontal="center" vertical="center"/>
    </xf>
    <xf numFmtId="0" fontId="8" fillId="0" borderId="50" xfId="0" applyFont="1" applyBorder="1" applyAlignment="1">
      <alignment horizontal="center" vertical="center"/>
    </xf>
    <xf numFmtId="0" fontId="9" fillId="0" borderId="50" xfId="0" applyFont="1" applyBorder="1" applyAlignment="1">
      <alignment horizontal="center" vertical="center"/>
    </xf>
    <xf numFmtId="165" fontId="3" fillId="0" borderId="50" xfId="0" applyNumberFormat="1" applyFont="1" applyBorder="1" applyAlignment="1">
      <alignment horizontal="center" vertical="center"/>
    </xf>
    <xf numFmtId="2" fontId="3" fillId="0" borderId="53" xfId="0" applyNumberFormat="1" applyFont="1" applyBorder="1" applyAlignment="1">
      <alignment horizontal="center" vertical="center"/>
    </xf>
    <xf numFmtId="2" fontId="10" fillId="0" borderId="50" xfId="0" applyNumberFormat="1" applyFont="1" applyBorder="1" applyAlignment="1">
      <alignment horizontal="center" vertical="center"/>
    </xf>
    <xf numFmtId="2" fontId="3" fillId="0" borderId="50" xfId="0" applyNumberFormat="1" applyFont="1" applyBorder="1" applyAlignment="1">
      <alignment horizontal="center" vertical="center"/>
    </xf>
    <xf numFmtId="0" fontId="11" fillId="0" borderId="50" xfId="0" applyFont="1" applyBorder="1"/>
    <xf numFmtId="0" fontId="3" fillId="0" borderId="57" xfId="0" applyFont="1" applyBorder="1" applyAlignment="1">
      <alignment horizontal="center" vertical="center"/>
    </xf>
    <xf numFmtId="0" fontId="12" fillId="0" borderId="50" xfId="0" applyFont="1" applyBorder="1" applyAlignment="1">
      <alignment horizontal="center" vertical="center"/>
    </xf>
    <xf numFmtId="0" fontId="13" fillId="0" borderId="57" xfId="0" applyFont="1" applyBorder="1" applyAlignment="1">
      <alignment horizontal="center" vertical="center"/>
    </xf>
    <xf numFmtId="2" fontId="14" fillId="0" borderId="50" xfId="0" applyNumberFormat="1" applyFont="1" applyBorder="1" applyAlignment="1">
      <alignment horizontal="center" vertical="center"/>
    </xf>
    <xf numFmtId="0" fontId="5" fillId="0" borderId="58" xfId="0" applyFont="1" applyBorder="1" applyAlignment="1">
      <alignment horizontal="right" vertical="center" wrapText="1"/>
    </xf>
    <xf numFmtId="0" fontId="3" fillId="0" borderId="59" xfId="0" applyFont="1" applyBorder="1" applyAlignment="1">
      <alignment horizontal="center" vertical="center"/>
    </xf>
    <xf numFmtId="2" fontId="3" fillId="0" borderId="59" xfId="0" applyNumberFormat="1" applyFont="1" applyBorder="1" applyAlignment="1">
      <alignment horizontal="center" vertical="center"/>
    </xf>
    <xf numFmtId="0" fontId="3" fillId="0" borderId="60" xfId="0" applyFont="1" applyBorder="1" applyAlignment="1">
      <alignment horizontal="center" vertical="center"/>
    </xf>
    <xf numFmtId="167" fontId="3" fillId="0" borderId="58" xfId="0" applyNumberFormat="1" applyFont="1" applyBorder="1" applyAlignment="1">
      <alignment horizontal="center" vertical="center"/>
    </xf>
    <xf numFmtId="164" fontId="3" fillId="0" borderId="59" xfId="0" applyNumberFormat="1" applyFont="1" applyBorder="1" applyAlignment="1">
      <alignment horizontal="center" vertical="center"/>
    </xf>
    <xf numFmtId="165" fontId="3" fillId="0" borderId="59" xfId="0" applyNumberFormat="1" applyFont="1" applyBorder="1" applyAlignment="1">
      <alignment horizontal="center" vertical="center"/>
    </xf>
    <xf numFmtId="2" fontId="3" fillId="0" borderId="61" xfId="0" applyNumberFormat="1" applyFont="1" applyBorder="1" applyAlignment="1">
      <alignment horizontal="center" vertical="center"/>
    </xf>
    <xf numFmtId="164" fontId="3" fillId="0" borderId="62" xfId="0" applyNumberFormat="1" applyFont="1" applyBorder="1" applyAlignment="1">
      <alignment horizontal="center" vertical="center"/>
    </xf>
    <xf numFmtId="165" fontId="3" fillId="0" borderId="63" xfId="0" applyNumberFormat="1" applyFont="1" applyBorder="1" applyAlignment="1">
      <alignment horizontal="center" vertical="center"/>
    </xf>
    <xf numFmtId="2" fontId="3" fillId="0" borderId="64" xfId="0" applyNumberFormat="1" applyFont="1" applyBorder="1" applyAlignment="1">
      <alignment horizontal="center" vertical="center"/>
    </xf>
    <xf numFmtId="0" fontId="3" fillId="0" borderId="58" xfId="0" applyFont="1" applyBorder="1" applyAlignment="1">
      <alignment horizontal="center" vertical="center"/>
    </xf>
    <xf numFmtId="0" fontId="3" fillId="0" borderId="64" xfId="0" applyFont="1" applyBorder="1" applyAlignment="1">
      <alignment horizontal="center" vertical="center"/>
    </xf>
    <xf numFmtId="0" fontId="5" fillId="0" borderId="37" xfId="0" applyFont="1" applyBorder="1" applyAlignment="1">
      <alignment horizontal="right" vertical="center" wrapText="1"/>
    </xf>
    <xf numFmtId="0" fontId="3" fillId="0" borderId="39" xfId="0" applyFont="1" applyBorder="1" applyAlignment="1">
      <alignment horizontal="center" vertical="center"/>
    </xf>
    <xf numFmtId="2" fontId="3" fillId="0" borderId="39" xfId="0" applyNumberFormat="1" applyFont="1" applyBorder="1" applyAlignment="1">
      <alignment horizontal="center" vertical="center"/>
    </xf>
    <xf numFmtId="0" fontId="3" fillId="0" borderId="65" xfId="0" applyFont="1" applyBorder="1" applyAlignment="1">
      <alignment horizontal="center" vertical="center"/>
    </xf>
    <xf numFmtId="167" fontId="3" fillId="0" borderId="37" xfId="0" applyNumberFormat="1" applyFont="1" applyBorder="1" applyAlignment="1">
      <alignment horizontal="center" vertical="center"/>
    </xf>
    <xf numFmtId="164" fontId="3" fillId="0" borderId="39" xfId="0" applyNumberFormat="1" applyFont="1" applyBorder="1" applyAlignment="1">
      <alignment horizontal="center" vertical="center"/>
    </xf>
    <xf numFmtId="165" fontId="3" fillId="0" borderId="39" xfId="0" applyNumberFormat="1" applyFont="1" applyBorder="1" applyAlignment="1">
      <alignment horizontal="center" vertical="center"/>
    </xf>
    <xf numFmtId="2" fontId="3" fillId="0" borderId="40" xfId="0" applyNumberFormat="1" applyFont="1" applyBorder="1" applyAlignment="1">
      <alignment horizontal="center" vertical="center"/>
    </xf>
    <xf numFmtId="164" fontId="3" fillId="0" borderId="65" xfId="0" applyNumberFormat="1" applyFont="1" applyBorder="1" applyAlignment="1">
      <alignment horizontal="center" vertical="center"/>
    </xf>
    <xf numFmtId="165" fontId="3" fillId="0" borderId="66" xfId="0" applyNumberFormat="1" applyFont="1" applyBorder="1" applyAlignment="1">
      <alignment horizontal="center" vertical="center"/>
    </xf>
    <xf numFmtId="0" fontId="3" fillId="0" borderId="37" xfId="0" applyFont="1" applyBorder="1" applyAlignment="1">
      <alignment horizontal="center" vertical="center"/>
    </xf>
    <xf numFmtId="0" fontId="3" fillId="0" borderId="40" xfId="0" applyFont="1" applyBorder="1" applyAlignment="1">
      <alignment horizontal="center" vertical="center"/>
    </xf>
    <xf numFmtId="0" fontId="5" fillId="0" borderId="0" xfId="0" applyFont="1" applyAlignment="1">
      <alignment horizontal="right" vertical="center"/>
    </xf>
    <xf numFmtId="0" fontId="15" fillId="0" borderId="0" xfId="0" applyFont="1" applyAlignment="1">
      <alignment horizontal="center" vertical="center"/>
    </xf>
    <xf numFmtId="8" fontId="15" fillId="0" borderId="0" xfId="0" applyNumberFormat="1" applyFont="1" applyAlignment="1">
      <alignment horizontal="center" vertical="center"/>
    </xf>
    <xf numFmtId="165" fontId="3" fillId="0" borderId="0" xfId="0" applyNumberFormat="1" applyFont="1" applyAlignment="1">
      <alignment horizontal="center" vertical="center"/>
    </xf>
    <xf numFmtId="0" fontId="5" fillId="5" borderId="50" xfId="0" applyFont="1" applyFill="1" applyBorder="1" applyAlignment="1">
      <alignment horizontal="center" vertical="center"/>
    </xf>
    <xf numFmtId="0" fontId="5" fillId="5" borderId="50" xfId="0" applyFont="1" applyFill="1" applyBorder="1" applyAlignment="1">
      <alignment horizontal="center" vertical="center" wrapText="1"/>
    </xf>
    <xf numFmtId="0" fontId="5" fillId="0" borderId="98" xfId="0" applyFont="1" applyBorder="1" applyAlignment="1">
      <alignment horizontal="right" vertical="center"/>
    </xf>
    <xf numFmtId="0" fontId="3" fillId="0" borderId="99" xfId="0" applyFont="1" applyBorder="1" applyAlignment="1">
      <alignment horizontal="center" vertical="center"/>
    </xf>
    <xf numFmtId="2" fontId="3" fillId="0" borderId="99" xfId="0" applyNumberFormat="1" applyFont="1" applyBorder="1" applyAlignment="1">
      <alignment horizontal="center" vertical="center"/>
    </xf>
    <xf numFmtId="1" fontId="3" fillId="0" borderId="100" xfId="0" applyNumberFormat="1" applyFont="1" applyBorder="1" applyAlignment="1">
      <alignment horizontal="center" vertical="center"/>
    </xf>
    <xf numFmtId="0" fontId="3" fillId="0" borderId="101" xfId="0" applyFont="1" applyBorder="1" applyAlignment="1">
      <alignment horizontal="center" vertical="center"/>
    </xf>
    <xf numFmtId="1" fontId="3" fillId="3" borderId="102" xfId="0" applyNumberFormat="1" applyFont="1" applyFill="1" applyBorder="1" applyAlignment="1">
      <alignment horizontal="center" vertical="center"/>
    </xf>
    <xf numFmtId="0" fontId="3" fillId="0" borderId="103" xfId="0" applyFont="1" applyBorder="1" applyAlignment="1">
      <alignment horizontal="center" vertical="center"/>
    </xf>
    <xf numFmtId="168" fontId="3" fillId="3" borderId="102" xfId="0" applyNumberFormat="1" applyFont="1" applyFill="1" applyBorder="1" applyAlignment="1">
      <alignment horizontal="center" vertical="center"/>
    </xf>
    <xf numFmtId="168" fontId="3" fillId="0" borderId="101" xfId="0" applyNumberFormat="1" applyFont="1" applyBorder="1" applyAlignment="1">
      <alignment horizontal="center" vertical="center"/>
    </xf>
    <xf numFmtId="168" fontId="3" fillId="3" borderId="104" xfId="0" applyNumberFormat="1" applyFont="1" applyFill="1" applyBorder="1" applyAlignment="1">
      <alignment horizontal="center" vertical="center"/>
    </xf>
    <xf numFmtId="0" fontId="3" fillId="0" borderId="105" xfId="0" applyFont="1" applyBorder="1" applyAlignment="1">
      <alignment horizontal="center"/>
    </xf>
    <xf numFmtId="0" fontId="3" fillId="0" borderId="99" xfId="0" applyFont="1" applyBorder="1" applyAlignment="1">
      <alignment horizontal="center"/>
    </xf>
    <xf numFmtId="0" fontId="3" fillId="0" borderId="106" xfId="0" applyFont="1" applyBorder="1" applyAlignment="1">
      <alignment horizontal="center"/>
    </xf>
    <xf numFmtId="0" fontId="3" fillId="0" borderId="104" xfId="0" applyFont="1" applyBorder="1" applyAlignment="1">
      <alignment horizontal="center"/>
    </xf>
    <xf numFmtId="0" fontId="3" fillId="0" borderId="57" xfId="0" applyFont="1" applyBorder="1" applyAlignment="1">
      <alignment horizontal="center"/>
    </xf>
    <xf numFmtId="0" fontId="3" fillId="0" borderId="50" xfId="0" applyFont="1" applyBorder="1" applyAlignment="1">
      <alignment horizontal="center"/>
    </xf>
    <xf numFmtId="0" fontId="3" fillId="5" borderId="50" xfId="0" applyFont="1" applyFill="1" applyBorder="1" applyAlignment="1">
      <alignment horizontal="center" vertical="center"/>
    </xf>
    <xf numFmtId="0" fontId="5" fillId="0" borderId="104" xfId="0" applyFont="1" applyBorder="1" applyAlignment="1">
      <alignment horizontal="right" vertical="center"/>
    </xf>
    <xf numFmtId="2" fontId="3" fillId="0" borderId="101" xfId="0" applyNumberFormat="1" applyFont="1" applyBorder="1" applyAlignment="1">
      <alignment horizontal="center" vertical="center"/>
    </xf>
    <xf numFmtId="1" fontId="3" fillId="0" borderId="107" xfId="0" applyNumberFormat="1" applyFont="1" applyBorder="1" applyAlignment="1">
      <alignment horizontal="center" vertical="center"/>
    </xf>
    <xf numFmtId="168" fontId="3" fillId="6" borderId="104" xfId="0" applyNumberFormat="1" applyFont="1" applyFill="1" applyBorder="1" applyAlignment="1">
      <alignment horizontal="center" vertical="center"/>
    </xf>
    <xf numFmtId="0" fontId="3" fillId="0" borderId="103" xfId="0" applyFont="1" applyBorder="1" applyAlignment="1">
      <alignment horizontal="center"/>
    </xf>
    <xf numFmtId="0" fontId="3" fillId="0" borderId="101" xfId="0" applyFont="1" applyBorder="1" applyAlignment="1">
      <alignment horizontal="center"/>
    </xf>
    <xf numFmtId="0" fontId="3" fillId="0" borderId="102" xfId="0" applyFont="1" applyBorder="1" applyAlignment="1">
      <alignment horizontal="center"/>
    </xf>
    <xf numFmtId="0" fontId="3" fillId="7" borderId="50" xfId="0" applyFont="1" applyFill="1" applyBorder="1" applyAlignment="1">
      <alignment horizontal="center"/>
    </xf>
    <xf numFmtId="168" fontId="3" fillId="0" borderId="104" xfId="0" applyNumberFormat="1" applyFont="1" applyBorder="1" applyAlignment="1">
      <alignment horizontal="center" vertical="center"/>
    </xf>
    <xf numFmtId="0" fontId="3" fillId="3" borderId="101" xfId="0" applyFont="1" applyFill="1" applyBorder="1" applyAlignment="1">
      <alignment horizontal="center" vertical="center"/>
    </xf>
    <xf numFmtId="168" fontId="3" fillId="3" borderId="101" xfId="0" applyNumberFormat="1" applyFont="1" applyFill="1" applyBorder="1" applyAlignment="1">
      <alignment horizontal="center" vertical="center"/>
    </xf>
    <xf numFmtId="0" fontId="3" fillId="6" borderId="101" xfId="0" applyFont="1" applyFill="1" applyBorder="1" applyAlignment="1">
      <alignment horizontal="center" vertical="center"/>
    </xf>
    <xf numFmtId="0" fontId="3" fillId="4" borderId="104" xfId="0" applyFont="1" applyFill="1" applyBorder="1" applyAlignment="1">
      <alignment horizontal="center"/>
    </xf>
    <xf numFmtId="168" fontId="3" fillId="8" borderId="104" xfId="0" applyNumberFormat="1" applyFont="1" applyFill="1" applyBorder="1" applyAlignment="1">
      <alignment horizontal="center" vertical="center"/>
    </xf>
    <xf numFmtId="0" fontId="5" fillId="0" borderId="108" xfId="0" applyFont="1" applyBorder="1" applyAlignment="1">
      <alignment horizontal="right" vertical="center"/>
    </xf>
    <xf numFmtId="0" fontId="3" fillId="0" borderId="109" xfId="0" applyFont="1" applyBorder="1" applyAlignment="1">
      <alignment horizontal="center" vertical="center"/>
    </xf>
    <xf numFmtId="1" fontId="3" fillId="0" borderId="110" xfId="0" applyNumberFormat="1" applyFont="1" applyBorder="1" applyAlignment="1">
      <alignment horizontal="center" vertical="center"/>
    </xf>
    <xf numFmtId="1" fontId="3" fillId="3" borderId="111" xfId="0" applyNumberFormat="1" applyFont="1" applyFill="1" applyBorder="1" applyAlignment="1">
      <alignment horizontal="center" vertical="center"/>
    </xf>
    <xf numFmtId="0" fontId="3" fillId="0" borderId="112" xfId="0" applyFont="1" applyBorder="1" applyAlignment="1">
      <alignment horizontal="center"/>
    </xf>
    <xf numFmtId="0" fontId="3" fillId="0" borderId="104" xfId="0" applyFont="1" applyBorder="1" applyAlignment="1">
      <alignment horizontal="center" vertical="center"/>
    </xf>
    <xf numFmtId="0" fontId="3" fillId="0" borderId="107" xfId="0" applyFont="1" applyBorder="1" applyAlignment="1">
      <alignment horizontal="center" vertical="center"/>
    </xf>
    <xf numFmtId="0" fontId="16" fillId="0" borderId="113" xfId="0" applyFont="1" applyBorder="1" applyAlignment="1">
      <alignment horizontal="center" vertical="center"/>
    </xf>
    <xf numFmtId="1" fontId="3" fillId="0" borderId="114" xfId="0" applyNumberFormat="1" applyFont="1" applyBorder="1" applyAlignment="1">
      <alignment horizontal="center" vertical="center"/>
    </xf>
    <xf numFmtId="0" fontId="17" fillId="0" borderId="115" xfId="0" applyFont="1" applyBorder="1" applyAlignment="1">
      <alignment horizontal="center" vertical="center"/>
    </xf>
    <xf numFmtId="0" fontId="18" fillId="0" borderId="113" xfId="0" applyFont="1" applyBorder="1" applyAlignment="1">
      <alignment horizontal="center" vertical="center"/>
    </xf>
    <xf numFmtId="0" fontId="19" fillId="0" borderId="113" xfId="0" applyFont="1" applyBorder="1" applyAlignment="1">
      <alignment horizontal="center" vertical="center"/>
    </xf>
    <xf numFmtId="0" fontId="3" fillId="0" borderId="114" xfId="0" applyFont="1" applyBorder="1" applyAlignment="1">
      <alignment horizontal="center" vertical="center"/>
    </xf>
    <xf numFmtId="1" fontId="20" fillId="3" borderId="113" xfId="0" applyNumberFormat="1" applyFont="1" applyFill="1" applyBorder="1" applyAlignment="1">
      <alignment horizontal="center" vertical="center"/>
    </xf>
    <xf numFmtId="0" fontId="3" fillId="3" borderId="114" xfId="0" applyFont="1" applyFill="1" applyBorder="1" applyAlignment="1">
      <alignment horizontal="center" vertical="center"/>
    </xf>
    <xf numFmtId="0" fontId="21" fillId="0" borderId="115" xfId="0" applyFont="1" applyBorder="1" applyAlignment="1">
      <alignment horizontal="center" vertical="center"/>
    </xf>
    <xf numFmtId="0" fontId="22" fillId="0" borderId="113" xfId="0" applyFont="1" applyBorder="1" applyAlignment="1">
      <alignment horizontal="center" vertical="center"/>
    </xf>
    <xf numFmtId="0" fontId="3" fillId="0" borderId="113" xfId="0" applyFont="1" applyBorder="1"/>
    <xf numFmtId="0" fontId="23" fillId="0" borderId="113" xfId="0" applyFont="1" applyBorder="1" applyAlignment="1">
      <alignment horizontal="center" vertical="center"/>
    </xf>
    <xf numFmtId="0" fontId="24" fillId="0" borderId="114" xfId="0" applyFont="1" applyBorder="1" applyAlignment="1">
      <alignment horizontal="center" vertical="center"/>
    </xf>
    <xf numFmtId="0" fontId="25" fillId="3" borderId="115" xfId="0" applyFont="1" applyFill="1" applyBorder="1" applyAlignment="1">
      <alignment horizontal="center" vertical="center"/>
    </xf>
    <xf numFmtId="0" fontId="26" fillId="0" borderId="50" xfId="0" applyFont="1" applyBorder="1"/>
    <xf numFmtId="0" fontId="27" fillId="0" borderId="50" xfId="0" applyFont="1" applyBorder="1" applyAlignment="1">
      <alignment horizontal="center"/>
    </xf>
    <xf numFmtId="0" fontId="3" fillId="0" borderId="116" xfId="0" applyFont="1" applyBorder="1" applyAlignment="1">
      <alignment horizontal="center" vertical="center"/>
    </xf>
    <xf numFmtId="0" fontId="28" fillId="0" borderId="117" xfId="0" applyFont="1" applyBorder="1" applyAlignment="1">
      <alignment horizontal="center" vertical="center"/>
    </xf>
    <xf numFmtId="0" fontId="3" fillId="0" borderId="118" xfId="0" applyFont="1" applyBorder="1" applyAlignment="1">
      <alignment horizontal="center" vertical="center"/>
    </xf>
    <xf numFmtId="0" fontId="3" fillId="5" borderId="119" xfId="0" applyFont="1" applyFill="1" applyBorder="1" applyAlignment="1">
      <alignment horizontal="center" vertical="center"/>
    </xf>
    <xf numFmtId="0" fontId="3" fillId="0" borderId="120" xfId="0" applyFont="1" applyBorder="1" applyAlignment="1">
      <alignment horizontal="center" vertical="center"/>
    </xf>
    <xf numFmtId="2" fontId="3" fillId="0" borderId="121" xfId="0" applyNumberFormat="1" applyFont="1" applyBorder="1" applyAlignment="1">
      <alignment horizontal="center" vertical="center"/>
    </xf>
    <xf numFmtId="0" fontId="3" fillId="0" borderId="122" xfId="0" applyFont="1" applyBorder="1" applyAlignment="1">
      <alignment horizontal="center" vertical="center"/>
    </xf>
    <xf numFmtId="0" fontId="3" fillId="0" borderId="123" xfId="0" applyFont="1" applyBorder="1" applyAlignment="1">
      <alignment horizontal="center" vertical="center"/>
    </xf>
    <xf numFmtId="1" fontId="3" fillId="0" borderId="124" xfId="0" applyNumberFormat="1" applyFont="1" applyBorder="1" applyAlignment="1">
      <alignment horizontal="center" vertical="center"/>
    </xf>
    <xf numFmtId="0" fontId="3" fillId="0" borderId="125" xfId="0" applyFont="1" applyBorder="1" applyAlignment="1">
      <alignment horizontal="center" vertical="center"/>
    </xf>
    <xf numFmtId="168" fontId="3" fillId="0" borderId="126" xfId="0" applyNumberFormat="1" applyFont="1" applyBorder="1" applyAlignment="1">
      <alignment horizontal="center" vertical="center"/>
    </xf>
    <xf numFmtId="168" fontId="3" fillId="0" borderId="127" xfId="0" applyNumberFormat="1" applyFont="1" applyBorder="1" applyAlignment="1">
      <alignment horizontal="center" vertical="center"/>
    </xf>
    <xf numFmtId="168" fontId="3" fillId="0" borderId="123" xfId="0" applyNumberFormat="1" applyFont="1" applyBorder="1" applyAlignment="1">
      <alignment horizontal="center" vertical="center"/>
    </xf>
    <xf numFmtId="1" fontId="3" fillId="3" borderId="128" xfId="0" applyNumberFormat="1" applyFont="1" applyFill="1" applyBorder="1" applyAlignment="1">
      <alignment horizontal="center" vertical="center"/>
    </xf>
    <xf numFmtId="0" fontId="3" fillId="0" borderId="124" xfId="0" applyFont="1" applyBorder="1" applyAlignment="1">
      <alignment horizontal="center" vertical="center"/>
    </xf>
    <xf numFmtId="0" fontId="3" fillId="3" borderId="125" xfId="0" applyFont="1" applyFill="1" applyBorder="1" applyAlignment="1">
      <alignment horizontal="center" vertical="center"/>
    </xf>
    <xf numFmtId="0" fontId="3" fillId="0" borderId="129" xfId="0" applyFont="1" applyBorder="1" applyAlignment="1">
      <alignment horizontal="center" vertical="center"/>
    </xf>
    <xf numFmtId="0" fontId="3" fillId="0" borderId="130" xfId="0" applyFont="1" applyBorder="1" applyAlignment="1">
      <alignment horizontal="center" vertical="center"/>
    </xf>
    <xf numFmtId="0" fontId="3" fillId="0" borderId="131" xfId="0" applyFont="1" applyBorder="1" applyAlignment="1">
      <alignment horizontal="center" vertical="center"/>
    </xf>
    <xf numFmtId="0" fontId="3" fillId="0" borderId="132" xfId="0" applyFont="1" applyBorder="1" applyAlignment="1">
      <alignment horizontal="center" vertical="center"/>
    </xf>
    <xf numFmtId="2" fontId="3" fillId="0" borderId="133" xfId="0" applyNumberFormat="1" applyFont="1" applyBorder="1" applyAlignment="1">
      <alignment horizontal="center" vertical="center"/>
    </xf>
    <xf numFmtId="0" fontId="3" fillId="0" borderId="134" xfId="0" applyFont="1" applyBorder="1" applyAlignment="1">
      <alignment horizontal="center" vertical="center"/>
    </xf>
    <xf numFmtId="0" fontId="3" fillId="0" borderId="135" xfId="0" applyFont="1" applyBorder="1" applyAlignment="1">
      <alignment horizontal="center" vertical="center"/>
    </xf>
    <xf numFmtId="1" fontId="3" fillId="0" borderId="134" xfId="0" applyNumberFormat="1" applyFont="1" applyBorder="1" applyAlignment="1">
      <alignment horizontal="center" vertical="center"/>
    </xf>
    <xf numFmtId="0" fontId="3" fillId="0" borderId="136" xfId="0" applyFont="1" applyBorder="1" applyAlignment="1">
      <alignment horizontal="center" vertical="center"/>
    </xf>
    <xf numFmtId="0" fontId="3" fillId="0" borderId="133" xfId="0" applyFont="1" applyBorder="1" applyAlignment="1">
      <alignment horizontal="center" vertical="center"/>
    </xf>
    <xf numFmtId="168" fontId="3" fillId="0" borderId="137" xfId="0" applyNumberFormat="1" applyFont="1" applyBorder="1" applyAlignment="1">
      <alignment horizontal="center" vertical="center"/>
    </xf>
    <xf numFmtId="168" fontId="3" fillId="0" borderId="138" xfId="0" applyNumberFormat="1" applyFont="1" applyBorder="1" applyAlignment="1">
      <alignment horizontal="center" vertical="center"/>
    </xf>
    <xf numFmtId="168" fontId="3" fillId="0" borderId="133" xfId="0" applyNumberFormat="1" applyFont="1" applyBorder="1" applyAlignment="1">
      <alignment horizontal="center" vertical="center"/>
    </xf>
    <xf numFmtId="1" fontId="3" fillId="3" borderId="139" xfId="0" applyNumberFormat="1" applyFont="1" applyFill="1" applyBorder="1" applyAlignment="1">
      <alignment horizontal="center" vertical="center"/>
    </xf>
    <xf numFmtId="0" fontId="3" fillId="0" borderId="139" xfId="0" applyFont="1" applyBorder="1" applyAlignment="1">
      <alignment horizontal="center" vertical="center"/>
    </xf>
    <xf numFmtId="0" fontId="3" fillId="3" borderId="136" xfId="0" applyFont="1" applyFill="1" applyBorder="1" applyAlignment="1">
      <alignment horizontal="center" vertical="center"/>
    </xf>
    <xf numFmtId="0" fontId="3" fillId="0" borderId="140" xfId="0" applyFont="1" applyBorder="1" applyAlignment="1">
      <alignment horizontal="center" vertical="center"/>
    </xf>
    <xf numFmtId="0" fontId="3" fillId="0" borderId="141" xfId="0" applyFont="1" applyBorder="1" applyAlignment="1">
      <alignment horizontal="center" vertical="center"/>
    </xf>
    <xf numFmtId="0" fontId="3" fillId="0" borderId="42" xfId="0" applyFont="1" applyBorder="1" applyAlignment="1">
      <alignment horizontal="center" vertical="center"/>
    </xf>
    <xf numFmtId="0" fontId="29" fillId="3" borderId="0" xfId="0" applyFont="1" applyFill="1"/>
    <xf numFmtId="0" fontId="1" fillId="5" borderId="50" xfId="0" applyFont="1" applyFill="1" applyBorder="1" applyAlignment="1">
      <alignment horizontal="center" vertical="center"/>
    </xf>
    <xf numFmtId="0" fontId="4" fillId="5" borderId="50" xfId="0" applyFont="1" applyFill="1" applyBorder="1" applyAlignment="1">
      <alignment horizontal="center" vertical="center"/>
    </xf>
    <xf numFmtId="0" fontId="1" fillId="0" borderId="44" xfId="0" applyFont="1" applyBorder="1" applyAlignment="1">
      <alignment horizontal="right"/>
    </xf>
    <xf numFmtId="0" fontId="2" fillId="0" borderId="17" xfId="0" applyFont="1" applyBorder="1" applyAlignment="1">
      <alignment horizontal="center"/>
    </xf>
    <xf numFmtId="0" fontId="2" fillId="0" borderId="162" xfId="0" applyFont="1" applyBorder="1" applyAlignment="1">
      <alignment horizontal="center"/>
    </xf>
    <xf numFmtId="0" fontId="2" fillId="0" borderId="103" xfId="0" applyFont="1" applyBorder="1" applyAlignment="1">
      <alignment horizontal="center"/>
    </xf>
    <xf numFmtId="0" fontId="2" fillId="0" borderId="102" xfId="0" applyFont="1" applyBorder="1" applyAlignment="1">
      <alignment horizontal="center"/>
    </xf>
    <xf numFmtId="0" fontId="2" fillId="0" borderId="101" xfId="0" applyFont="1" applyBorder="1" applyAlignment="1">
      <alignment horizontal="center"/>
    </xf>
    <xf numFmtId="2" fontId="2" fillId="3" borderId="102" xfId="0" applyNumberFormat="1" applyFont="1" applyFill="1" applyBorder="1" applyAlignment="1">
      <alignment horizontal="center"/>
    </xf>
    <xf numFmtId="0" fontId="2" fillId="0" borderId="45" xfId="0" applyFont="1" applyBorder="1" applyAlignment="1">
      <alignment horizontal="center"/>
    </xf>
    <xf numFmtId="0" fontId="2" fillId="5" borderId="50" xfId="0" applyFont="1" applyFill="1" applyBorder="1" applyAlignment="1">
      <alignment horizontal="center"/>
    </xf>
    <xf numFmtId="0" fontId="4" fillId="5" borderId="50" xfId="0" applyFont="1" applyFill="1" applyBorder="1" applyAlignment="1">
      <alignment horizontal="center"/>
    </xf>
    <xf numFmtId="0" fontId="1" fillId="0" borderId="45" xfId="0" applyFont="1" applyBorder="1" applyAlignment="1">
      <alignment horizontal="right"/>
    </xf>
    <xf numFmtId="0" fontId="2" fillId="0" borderId="7" xfId="0" applyFont="1" applyBorder="1" applyAlignment="1">
      <alignment horizontal="center"/>
    </xf>
    <xf numFmtId="0" fontId="2" fillId="0" borderId="163" xfId="0" applyFont="1" applyBorder="1" applyAlignment="1">
      <alignment horizontal="center"/>
    </xf>
    <xf numFmtId="0" fontId="30" fillId="0" borderId="101" xfId="0" applyFont="1" applyBorder="1" applyAlignment="1">
      <alignment horizontal="center"/>
    </xf>
    <xf numFmtId="0" fontId="2" fillId="9" borderId="103" xfId="0" applyFont="1" applyFill="1" applyBorder="1" applyAlignment="1">
      <alignment horizontal="center"/>
    </xf>
    <xf numFmtId="0" fontId="2" fillId="10" borderId="103" xfId="0" applyFont="1" applyFill="1" applyBorder="1" applyAlignment="1">
      <alignment horizontal="center"/>
    </xf>
    <xf numFmtId="0" fontId="2" fillId="10" borderId="45" xfId="0" applyFont="1" applyFill="1" applyBorder="1" applyAlignment="1">
      <alignment horizontal="center"/>
    </xf>
    <xf numFmtId="0" fontId="4" fillId="0" borderId="0" xfId="0" applyFont="1" applyAlignment="1">
      <alignment horizontal="center"/>
    </xf>
    <xf numFmtId="0" fontId="1" fillId="0" borderId="52" xfId="0" applyFont="1" applyBorder="1" applyAlignment="1">
      <alignment horizontal="right"/>
    </xf>
    <xf numFmtId="0" fontId="2" fillId="0" borderId="11" xfId="0" applyFont="1" applyBorder="1" applyAlignment="1">
      <alignment horizontal="center"/>
    </xf>
    <xf numFmtId="0" fontId="2" fillId="0" borderId="164" xfId="0" applyFont="1" applyBorder="1" applyAlignment="1">
      <alignment horizontal="center"/>
    </xf>
    <xf numFmtId="0" fontId="2" fillId="0" borderId="165" xfId="0" applyFont="1" applyBorder="1" applyAlignment="1">
      <alignment horizontal="center"/>
    </xf>
    <xf numFmtId="0" fontId="2" fillId="0" borderId="109" xfId="0" applyFont="1" applyBorder="1" applyAlignment="1">
      <alignment horizontal="center"/>
    </xf>
    <xf numFmtId="0" fontId="1" fillId="0" borderId="50" xfId="0" applyFont="1" applyBorder="1" applyAlignment="1">
      <alignment horizontal="right"/>
    </xf>
    <xf numFmtId="0" fontId="2" fillId="0" borderId="117" xfId="0" applyFont="1" applyBorder="1" applyAlignment="1">
      <alignment horizontal="center"/>
    </xf>
    <xf numFmtId="0" fontId="2" fillId="0" borderId="166" xfId="0" applyFont="1" applyBorder="1" applyAlignment="1">
      <alignment horizontal="center"/>
    </xf>
    <xf numFmtId="0" fontId="2" fillId="0" borderId="118" xfId="0" applyFont="1" applyBorder="1" applyAlignment="1">
      <alignment horizontal="center"/>
    </xf>
    <xf numFmtId="0" fontId="31" fillId="0" borderId="115" xfId="0" applyFont="1" applyBorder="1" applyAlignment="1">
      <alignment horizontal="center"/>
    </xf>
    <xf numFmtId="0" fontId="2" fillId="0" borderId="167" xfId="0" applyFont="1" applyBorder="1" applyAlignment="1">
      <alignment horizontal="center"/>
    </xf>
    <xf numFmtId="0" fontId="32" fillId="0" borderId="168" xfId="0" applyFont="1" applyBorder="1" applyAlignment="1">
      <alignment horizontal="center"/>
    </xf>
    <xf numFmtId="0" fontId="33" fillId="0" borderId="169" xfId="0" applyFont="1" applyBorder="1" applyAlignment="1">
      <alignment horizontal="center"/>
    </xf>
    <xf numFmtId="0" fontId="2" fillId="3" borderId="114" xfId="0" applyFont="1" applyFill="1" applyBorder="1" applyAlignment="1">
      <alignment horizontal="center"/>
    </xf>
    <xf numFmtId="0" fontId="3" fillId="0" borderId="114" xfId="0" applyFont="1" applyBorder="1" applyAlignment="1">
      <alignment horizontal="center"/>
    </xf>
    <xf numFmtId="0" fontId="34" fillId="0" borderId="115" xfId="0" applyFont="1" applyBorder="1" applyAlignment="1">
      <alignment horizontal="center"/>
    </xf>
    <xf numFmtId="0" fontId="35" fillId="0" borderId="114" xfId="0" applyFont="1" applyBorder="1" applyAlignment="1">
      <alignment horizontal="center"/>
    </xf>
    <xf numFmtId="0" fontId="36" fillId="0" borderId="114" xfId="0" applyFont="1" applyBorder="1" applyAlignment="1">
      <alignment horizontal="center"/>
    </xf>
    <xf numFmtId="0" fontId="5" fillId="0" borderId="34" xfId="0" applyFont="1" applyBorder="1" applyAlignment="1">
      <alignment horizontal="right" vertical="center" wrapText="1"/>
    </xf>
    <xf numFmtId="0" fontId="2" fillId="0" borderId="170" xfId="0" applyFont="1" applyBorder="1" applyAlignment="1">
      <alignment horizontal="center" vertical="center"/>
    </xf>
    <xf numFmtId="2" fontId="2" fillId="0" borderId="121" xfId="0" applyNumberFormat="1" applyFont="1" applyBorder="1" applyAlignment="1">
      <alignment horizontal="center" vertical="center"/>
    </xf>
    <xf numFmtId="0" fontId="2" fillId="0" borderId="128" xfId="0" applyFont="1" applyBorder="1" applyAlignment="1">
      <alignment horizontal="center" vertical="center"/>
    </xf>
    <xf numFmtId="0" fontId="2" fillId="0" borderId="171" xfId="0" applyFont="1" applyBorder="1" applyAlignment="1">
      <alignment horizontal="center" vertical="center"/>
    </xf>
    <xf numFmtId="0" fontId="2" fillId="0" borderId="121" xfId="0" applyFont="1" applyBorder="1" applyAlignment="1">
      <alignment horizontal="center" vertical="center"/>
    </xf>
    <xf numFmtId="2" fontId="2" fillId="3" borderId="128" xfId="0" applyNumberFormat="1" applyFont="1" applyFill="1" applyBorder="1" applyAlignment="1">
      <alignment horizontal="center" vertical="center"/>
    </xf>
    <xf numFmtId="0" fontId="2" fillId="0" borderId="172" xfId="0" applyFont="1" applyBorder="1" applyAlignment="1">
      <alignment horizontal="center" vertical="center"/>
    </xf>
    <xf numFmtId="0" fontId="2" fillId="5" borderId="50" xfId="0" applyFont="1" applyFill="1" applyBorder="1" applyAlignment="1">
      <alignment horizontal="center" vertical="center"/>
    </xf>
    <xf numFmtId="0" fontId="5" fillId="0" borderId="173" xfId="0" applyFont="1" applyBorder="1" applyAlignment="1">
      <alignment horizontal="right" vertical="center" wrapText="1"/>
    </xf>
    <xf numFmtId="0" fontId="2" fillId="0" borderId="138" xfId="0" applyFont="1" applyBorder="1" applyAlignment="1">
      <alignment horizontal="center" vertical="center"/>
    </xf>
    <xf numFmtId="2" fontId="2" fillId="0" borderId="133" xfId="0" applyNumberFormat="1" applyFont="1" applyBorder="1" applyAlignment="1">
      <alignment horizontal="center" vertical="center"/>
    </xf>
    <xf numFmtId="0" fontId="2" fillId="0" borderId="139" xfId="0" applyFont="1" applyBorder="1" applyAlignment="1">
      <alignment horizontal="center" vertical="center"/>
    </xf>
    <xf numFmtId="0" fontId="2" fillId="0" borderId="136" xfId="0" applyFont="1" applyBorder="1" applyAlignment="1">
      <alignment horizontal="center" vertical="center"/>
    </xf>
    <xf numFmtId="0" fontId="2" fillId="0" borderId="133" xfId="0" applyFont="1" applyBorder="1" applyAlignment="1">
      <alignment horizontal="center" vertical="center"/>
    </xf>
    <xf numFmtId="2" fontId="2" fillId="3" borderId="139" xfId="0" applyNumberFormat="1" applyFont="1" applyFill="1" applyBorder="1" applyAlignment="1">
      <alignment horizontal="center" vertical="center"/>
    </xf>
    <xf numFmtId="0" fontId="2" fillId="0" borderId="174" xfId="0" applyFont="1" applyBorder="1" applyAlignment="1">
      <alignment horizontal="center" vertical="center"/>
    </xf>
    <xf numFmtId="0" fontId="2" fillId="0" borderId="50" xfId="0" applyFont="1" applyBorder="1" applyAlignment="1">
      <alignment horizontal="center"/>
    </xf>
    <xf numFmtId="0" fontId="2" fillId="3" borderId="50" xfId="0" applyFont="1" applyFill="1" applyBorder="1" applyAlignment="1">
      <alignment horizontal="center"/>
    </xf>
    <xf numFmtId="0" fontId="37" fillId="0" borderId="50" xfId="0" applyFont="1" applyBorder="1" applyAlignment="1">
      <alignment horizontal="center"/>
    </xf>
    <xf numFmtId="0" fontId="38" fillId="0" borderId="50" xfId="0" applyFont="1" applyBorder="1" applyAlignment="1">
      <alignment horizontal="right"/>
    </xf>
    <xf numFmtId="0" fontId="2" fillId="11" borderId="45" xfId="0" applyFont="1" applyFill="1" applyBorder="1" applyAlignment="1">
      <alignment horizontal="center"/>
    </xf>
    <xf numFmtId="0" fontId="3" fillId="12" borderId="50" xfId="0" applyFont="1" applyFill="1" applyBorder="1" applyAlignment="1">
      <alignment horizontal="center"/>
    </xf>
    <xf numFmtId="0" fontId="1" fillId="0" borderId="34" xfId="0" applyFont="1" applyBorder="1" applyAlignment="1">
      <alignment horizontal="center" vertical="center"/>
    </xf>
    <xf numFmtId="0" fontId="6" fillId="0" borderId="35" xfId="0" applyFont="1" applyBorder="1"/>
    <xf numFmtId="0" fontId="1" fillId="0" borderId="29" xfId="0" applyFont="1" applyBorder="1" applyAlignment="1">
      <alignment horizontal="center" vertical="center"/>
    </xf>
    <xf numFmtId="0" fontId="6" fillId="0" borderId="30" xfId="0" applyFont="1" applyBorder="1"/>
    <xf numFmtId="0" fontId="6" fillId="0" borderId="31" xfId="0" applyFont="1" applyBorder="1"/>
    <xf numFmtId="0" fontId="1" fillId="0" borderId="27" xfId="0" applyFont="1" applyBorder="1" applyAlignment="1">
      <alignment horizontal="center" vertical="center" wrapText="1"/>
    </xf>
    <xf numFmtId="0" fontId="6" fillId="0" borderId="25" xfId="0" applyFont="1" applyBorder="1"/>
    <xf numFmtId="2" fontId="1" fillId="0" borderId="27" xfId="0" applyNumberFormat="1" applyFont="1" applyBorder="1" applyAlignment="1">
      <alignment horizontal="center" vertical="center" wrapText="1"/>
    </xf>
    <xf numFmtId="0" fontId="5" fillId="0" borderId="28" xfId="0" applyFont="1" applyBorder="1" applyAlignment="1">
      <alignment horizontal="center" vertical="center" wrapText="1"/>
    </xf>
    <xf numFmtId="0" fontId="6" fillId="0" borderId="36" xfId="0" applyFont="1" applyBorder="1"/>
    <xf numFmtId="0" fontId="6" fillId="0" borderId="32" xfId="0" applyFont="1" applyBorder="1"/>
    <xf numFmtId="0" fontId="1" fillId="0" borderId="33" xfId="0" applyFont="1" applyBorder="1" applyAlignment="1">
      <alignment horizontal="center" vertical="center"/>
    </xf>
    <xf numFmtId="0" fontId="5" fillId="3" borderId="88" xfId="0" applyFont="1" applyFill="1" applyBorder="1" applyAlignment="1">
      <alignment horizontal="center" vertical="center" wrapText="1"/>
    </xf>
    <xf numFmtId="0" fontId="6" fillId="0" borderId="97" xfId="0" applyFont="1" applyBorder="1"/>
    <xf numFmtId="0" fontId="5" fillId="3" borderId="85" xfId="0" applyFont="1" applyFill="1" applyBorder="1" applyAlignment="1">
      <alignment horizontal="center" vertical="center" wrapText="1"/>
    </xf>
    <xf numFmtId="0" fontId="6" fillId="0" borderId="93" xfId="0" applyFont="1" applyBorder="1"/>
    <xf numFmtId="0" fontId="5" fillId="3" borderId="86" xfId="0" applyFont="1" applyFill="1" applyBorder="1" applyAlignment="1">
      <alignment horizontal="center" vertical="center" wrapText="1"/>
    </xf>
    <xf numFmtId="0" fontId="6" fillId="0" borderId="94" xfId="0" applyFont="1" applyBorder="1"/>
    <xf numFmtId="0" fontId="5" fillId="0" borderId="84" xfId="0" applyFont="1" applyBorder="1" applyAlignment="1">
      <alignment horizontal="center" vertical="center" wrapText="1"/>
    </xf>
    <xf numFmtId="0" fontId="6" fillId="0" borderId="95" xfId="0" applyFont="1" applyBorder="1"/>
    <xf numFmtId="0" fontId="5" fillId="3" borderId="84" xfId="0" applyFont="1" applyFill="1" applyBorder="1" applyAlignment="1">
      <alignment horizontal="center" vertical="center" wrapText="1"/>
    </xf>
    <xf numFmtId="0" fontId="5" fillId="0" borderId="67" xfId="0" applyFont="1" applyBorder="1" applyAlignment="1">
      <alignment horizontal="right" vertical="center"/>
    </xf>
    <xf numFmtId="0" fontId="6" fillId="0" borderId="5" xfId="0" applyFont="1" applyBorder="1"/>
    <xf numFmtId="0" fontId="6" fillId="0" borderId="9" xfId="0" applyFont="1" applyBorder="1"/>
    <xf numFmtId="0" fontId="5" fillId="0" borderId="68" xfId="0" applyFont="1" applyBorder="1" applyAlignment="1">
      <alignment horizontal="center" vertical="center" wrapText="1"/>
    </xf>
    <xf numFmtId="0" fontId="6" fillId="0" borderId="82" xfId="0" applyFont="1" applyBorder="1"/>
    <xf numFmtId="0" fontId="6" fillId="0" borderId="89" xfId="0" applyFont="1" applyBorder="1"/>
    <xf numFmtId="0" fontId="5" fillId="0" borderId="17" xfId="0" applyFont="1" applyBorder="1" applyAlignment="1">
      <alignment horizontal="center" vertical="center" wrapText="1"/>
    </xf>
    <xf numFmtId="0" fontId="6" fillId="0" borderId="7" xfId="0" applyFont="1" applyBorder="1"/>
    <xf numFmtId="0" fontId="6" fillId="0" borderId="11" xfId="0" applyFont="1" applyBorder="1"/>
    <xf numFmtId="0" fontId="5" fillId="0" borderId="69" xfId="0" applyFont="1" applyBorder="1" applyAlignment="1">
      <alignment horizontal="center" vertical="center" wrapText="1"/>
    </xf>
    <xf numFmtId="0" fontId="6" fillId="0" borderId="90" xfId="0" applyFont="1" applyBorder="1"/>
    <xf numFmtId="0" fontId="5" fillId="3" borderId="70" xfId="0" applyFont="1" applyFill="1" applyBorder="1" applyAlignment="1">
      <alignment horizontal="center" vertical="center"/>
    </xf>
    <xf numFmtId="0" fontId="6" fillId="0" borderId="71" xfId="0" applyFont="1" applyBorder="1"/>
    <xf numFmtId="0" fontId="5" fillId="3" borderId="72" xfId="0" applyFont="1" applyFill="1" applyBorder="1" applyAlignment="1">
      <alignment horizontal="center" vertical="center"/>
    </xf>
    <xf numFmtId="0" fontId="6" fillId="0" borderId="70" xfId="0" applyFont="1" applyBorder="1"/>
    <xf numFmtId="0" fontId="5" fillId="3" borderId="73" xfId="0" applyFont="1" applyFill="1" applyBorder="1" applyAlignment="1">
      <alignment horizontal="center" vertical="center"/>
    </xf>
    <xf numFmtId="0" fontId="6" fillId="0" borderId="74" xfId="0" applyFont="1" applyBorder="1"/>
    <xf numFmtId="0" fontId="5" fillId="3" borderId="87" xfId="0" applyFont="1" applyFill="1" applyBorder="1" applyAlignment="1">
      <alignment horizontal="center" vertical="center" wrapText="1"/>
    </xf>
    <xf numFmtId="0" fontId="6" fillId="0" borderId="96" xfId="0" applyFont="1" applyBorder="1"/>
    <xf numFmtId="0" fontId="5" fillId="3" borderId="83" xfId="0" applyFont="1" applyFill="1" applyBorder="1" applyAlignment="1">
      <alignment horizontal="center" vertical="center" wrapText="1"/>
    </xf>
    <xf numFmtId="0" fontId="6" fillId="0" borderId="91" xfId="0" applyFont="1" applyBorder="1"/>
    <xf numFmtId="0" fontId="6" fillId="0" borderId="92" xfId="0" applyFont="1" applyBorder="1"/>
    <xf numFmtId="0" fontId="5" fillId="3" borderId="75" xfId="0" applyFont="1" applyFill="1" applyBorder="1" applyAlignment="1">
      <alignment horizontal="center" vertical="center"/>
    </xf>
    <xf numFmtId="0" fontId="6" fillId="0" borderId="76" xfId="0" applyFont="1" applyBorder="1"/>
    <xf numFmtId="0" fontId="6" fillId="0" borderId="77" xfId="0" applyFont="1" applyBorder="1"/>
    <xf numFmtId="0" fontId="5" fillId="3" borderId="78" xfId="0" applyFont="1" applyFill="1" applyBorder="1" applyAlignment="1">
      <alignment horizontal="center" vertical="center"/>
    </xf>
    <xf numFmtId="0" fontId="5" fillId="3" borderId="79" xfId="0" applyFont="1" applyFill="1" applyBorder="1" applyAlignment="1">
      <alignment horizontal="center" vertical="center"/>
    </xf>
    <xf numFmtId="0" fontId="6" fillId="0" borderId="80" xfId="0" applyFont="1" applyBorder="1"/>
    <xf numFmtId="0" fontId="6" fillId="0" borderId="81" xfId="0" applyFont="1" applyBorder="1"/>
    <xf numFmtId="0" fontId="5" fillId="0" borderId="85" xfId="0" applyFont="1" applyBorder="1" applyAlignment="1">
      <alignment horizontal="center" vertical="center" wrapText="1"/>
    </xf>
    <xf numFmtId="0" fontId="5" fillId="0" borderId="87" xfId="0" applyFont="1" applyBorder="1" applyAlignment="1">
      <alignment horizontal="center" vertical="center" wrapText="1"/>
    </xf>
    <xf numFmtId="0" fontId="1" fillId="0" borderId="67" xfId="0" applyFont="1" applyBorder="1" applyAlignment="1">
      <alignment horizontal="center" vertical="center"/>
    </xf>
    <xf numFmtId="0" fontId="1" fillId="0" borderId="15" xfId="0" applyFont="1" applyBorder="1" applyAlignment="1">
      <alignment horizontal="center" vertical="center" wrapText="1"/>
    </xf>
    <xf numFmtId="0" fontId="6" fillId="0" borderId="43" xfId="0" applyFont="1" applyBorder="1"/>
    <xf numFmtId="0" fontId="1" fillId="0" borderId="18" xfId="0" applyFont="1" applyBorder="1" applyAlignment="1">
      <alignment horizontal="center" vertical="center" wrapText="1"/>
    </xf>
    <xf numFmtId="0" fontId="6" fillId="0" borderId="149" xfId="0" applyFont="1" applyBorder="1"/>
    <xf numFmtId="0" fontId="6" fillId="0" borderId="26" xfId="0" applyFont="1" applyBorder="1"/>
    <xf numFmtId="0" fontId="1" fillId="0" borderId="142" xfId="0" applyFont="1" applyBorder="1" applyAlignment="1">
      <alignment horizontal="center" vertical="center" wrapText="1"/>
    </xf>
    <xf numFmtId="0" fontId="6" fillId="0" borderId="143" xfId="0" applyFont="1" applyBorder="1"/>
    <xf numFmtId="0" fontId="5" fillId="0" borderId="144" xfId="0" applyFont="1" applyBorder="1" applyAlignment="1">
      <alignment horizontal="center" vertical="center" wrapText="1"/>
    </xf>
    <xf numFmtId="0" fontId="6" fillId="0" borderId="146" xfId="0" applyFont="1" applyBorder="1"/>
    <xf numFmtId="0" fontId="5" fillId="0" borderId="142" xfId="0" applyFont="1" applyBorder="1" applyAlignment="1">
      <alignment horizontal="center" vertical="center" wrapText="1"/>
    </xf>
    <xf numFmtId="0" fontId="1" fillId="0" borderId="150" xfId="0" applyFont="1" applyBorder="1" applyAlignment="1">
      <alignment horizontal="center" vertical="center" wrapText="1"/>
    </xf>
    <xf numFmtId="0" fontId="6" fillId="0" borderId="85" xfId="0" applyFont="1" applyBorder="1"/>
    <xf numFmtId="0" fontId="6" fillId="0" borderId="157" xfId="0" applyFont="1" applyBorder="1"/>
    <xf numFmtId="0" fontId="1" fillId="0" borderId="151" xfId="0" applyFont="1" applyBorder="1" applyAlignment="1">
      <alignment horizontal="center" vertical="center" wrapText="1"/>
    </xf>
    <xf numFmtId="0" fontId="6" fillId="0" borderId="156" xfId="0" applyFont="1" applyBorder="1"/>
    <xf numFmtId="0" fontId="6" fillId="0" borderId="158" xfId="0" applyFont="1" applyBorder="1"/>
    <xf numFmtId="0" fontId="1" fillId="0" borderId="152" xfId="0" applyFont="1" applyBorder="1" applyAlignment="1">
      <alignment horizontal="center" vertical="center" wrapText="1"/>
    </xf>
    <xf numFmtId="0" fontId="6" fillId="0" borderId="88" xfId="0" applyFont="1" applyBorder="1"/>
    <xf numFmtId="0" fontId="6" fillId="0" borderId="159" xfId="0" applyFont="1" applyBorder="1"/>
    <xf numFmtId="0" fontId="1" fillId="0" borderId="153" xfId="0" applyFont="1" applyBorder="1" applyAlignment="1">
      <alignment horizontal="center" vertical="center" wrapText="1"/>
    </xf>
    <xf numFmtId="0" fontId="6" fillId="0" borderId="86" xfId="0" applyFont="1" applyBorder="1"/>
    <xf numFmtId="0" fontId="6" fillId="0" borderId="160" xfId="0" applyFont="1" applyBorder="1"/>
    <xf numFmtId="0" fontId="5" fillId="0" borderId="154" xfId="0" applyFont="1" applyBorder="1" applyAlignment="1">
      <alignment horizontal="center" vertical="center" wrapText="1"/>
    </xf>
    <xf numFmtId="0" fontId="6" fillId="0" borderId="84" xfId="0" applyFont="1" applyBorder="1"/>
    <xf numFmtId="0" fontId="1" fillId="0" borderId="154" xfId="0" applyFont="1" applyBorder="1" applyAlignment="1">
      <alignment horizontal="center" vertical="center" wrapText="1"/>
    </xf>
    <xf numFmtId="0" fontId="1" fillId="0" borderId="155" xfId="0" applyFont="1" applyBorder="1" applyAlignment="1">
      <alignment horizontal="center" vertical="center" wrapText="1"/>
    </xf>
    <xf numFmtId="0" fontId="6" fillId="0" borderId="87" xfId="0" applyFont="1" applyBorder="1"/>
    <xf numFmtId="0" fontId="6" fillId="0" borderId="161" xfId="0" applyFont="1" applyBorder="1"/>
    <xf numFmtId="0" fontId="1" fillId="0" borderId="144" xfId="0" applyFont="1" applyBorder="1" applyAlignment="1">
      <alignment horizontal="center" vertical="center"/>
    </xf>
    <xf numFmtId="0" fontId="6" fillId="0" borderId="145" xfId="0" applyFont="1" applyBorder="1"/>
    <xf numFmtId="0" fontId="5" fillId="0" borderId="147" xfId="0" applyFont="1" applyBorder="1" applyAlignment="1">
      <alignment horizontal="center" vertical="center" wrapText="1"/>
    </xf>
    <xf numFmtId="0" fontId="6" fillId="0" borderId="148" xfId="0" applyFont="1" applyBorder="1"/>
    <xf numFmtId="0" fontId="41" fillId="0" borderId="115" xfId="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hyperlink" Target="https://www.ziprecruiter.com/blog/states-canceling-pandemic-unemployment-early/" TargetMode="External"/><Relationship Id="rId3" Type="http://schemas.openxmlformats.org/officeDocument/2006/relationships/hyperlink" Target="https://www.employerpass.com/state-minimum-wage-requirements-chart" TargetMode="External"/><Relationship Id="rId7" Type="http://schemas.openxmlformats.org/officeDocument/2006/relationships/hyperlink" Target="https://oui.doleta.gov/unemploy/content/sigpros/2020-2029/January2025.pdf" TargetMode="External"/><Relationship Id="rId2" Type="http://schemas.openxmlformats.org/officeDocument/2006/relationships/hyperlink" Target="https://www.dol.gov/agencies/whd/minimum-wage/state" TargetMode="External"/><Relationship Id="rId1" Type="http://schemas.openxmlformats.org/officeDocument/2006/relationships/hyperlink" Target="https://livingwage.mit.edu/" TargetMode="External"/><Relationship Id="rId6" Type="http://schemas.openxmlformats.org/officeDocument/2006/relationships/hyperlink" Target="https://www.farmworkerjustice.org/wages-map/" TargetMode="External"/><Relationship Id="rId5" Type="http://schemas.openxmlformats.org/officeDocument/2006/relationships/hyperlink" Target="https://nationalaglawcenter.org/state-compilations/agpay/minimumwage/" TargetMode="External"/><Relationship Id="rId10" Type="http://schemas.openxmlformats.org/officeDocument/2006/relationships/comments" Target="../comments2.xml"/><Relationship Id="rId4" Type="http://schemas.openxmlformats.org/officeDocument/2006/relationships/hyperlink" Target="https://www.epi.org/preemption-map/" TargetMode="External"/><Relationship Id="rId9"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8" Type="http://schemas.openxmlformats.org/officeDocument/2006/relationships/hyperlink" Target="https://www.abetterbalance.org/resources/fact-sheet-state-and-city-laws-and-regulations-on-fair-and-flexible-scheduling/" TargetMode="External"/><Relationship Id="rId13" Type="http://schemas.openxmlformats.org/officeDocument/2006/relationships/hyperlink" Target="https://nationalaglawcenter.org/workers-compensation-for-agricultural-workers/" TargetMode="External"/><Relationship Id="rId18" Type="http://schemas.openxmlformats.org/officeDocument/2006/relationships/vmlDrawing" Target="../drawings/vmlDrawing3.vml"/><Relationship Id="rId3" Type="http://schemas.openxmlformats.org/officeDocument/2006/relationships/hyperlink" Target="https://www.dol.gov/agencies/wb/equal-pay-protections" TargetMode="External"/><Relationship Id="rId7" Type="http://schemas.openxmlformats.org/officeDocument/2006/relationships/hyperlink" Target="https://www.abetterbalance.org/resources/fact-sheet-state-and-city-laws-and-regulations-on-fair-and-flexible-scheduling/" TargetMode="External"/><Relationship Id="rId12" Type="http://schemas.openxmlformats.org/officeDocument/2006/relationships/hyperlink" Target="https://nwlc.org/resource/state-workplace-anti-harassment-laws-enacted-since-metoo-went-viral/" TargetMode="External"/><Relationship Id="rId17" Type="http://schemas.openxmlformats.org/officeDocument/2006/relationships/hyperlink" Target="https://www.epi.org/research/child-labor/" TargetMode="External"/><Relationship Id="rId2" Type="http://schemas.openxmlformats.org/officeDocument/2006/relationships/hyperlink" Target="https://www.dol.gov/agencies/wb/equal-pay-protections" TargetMode="External"/><Relationship Id="rId16" Type="http://schemas.openxmlformats.org/officeDocument/2006/relationships/hyperlink" Target="https://teamster.org/2024/06/teamsters-applaud-introduction-of-warehouse-worker-protection-act/" TargetMode="External"/><Relationship Id="rId1" Type="http://schemas.openxmlformats.org/officeDocument/2006/relationships/hyperlink" Target="https://www.pregnantatwork.org/wp-content/uploads/Making-Pumping-Breaks-Affordable-for-All.pdf" TargetMode="External"/><Relationship Id="rId6" Type="http://schemas.openxmlformats.org/officeDocument/2006/relationships/hyperlink" Target="https://workforce.com/news/paid-sick-leave-laws-by-state" TargetMode="External"/><Relationship Id="rId11" Type="http://schemas.openxmlformats.org/officeDocument/2006/relationships/hyperlink" Target="https://www.betterbrave.org/statute/" TargetMode="External"/><Relationship Id="rId5" Type="http://schemas.openxmlformats.org/officeDocument/2006/relationships/hyperlink" Target="https://bipartisanpolicy.org/explainer/state-paid-family-leave-laws-across-the-u-s/" TargetMode="External"/><Relationship Id="rId15" Type="http://schemas.openxmlformats.org/officeDocument/2006/relationships/hyperlink" Target="https://www.nrdc.org/resources/occupational-heat-safety-standards-united-states" TargetMode="External"/><Relationship Id="rId10" Type="http://schemas.openxmlformats.org/officeDocument/2006/relationships/hyperlink" Target="https://joinhomebase.com/blog/predictive-scheduling-laws-2020-whats-changing/" TargetMode="External"/><Relationship Id="rId19" Type="http://schemas.openxmlformats.org/officeDocument/2006/relationships/comments" Target="../comments3.xml"/><Relationship Id="rId4" Type="http://schemas.openxmlformats.org/officeDocument/2006/relationships/hyperlink" Target="https://www.hrdive.com/news/salary-history-ban-states-list/516662/" TargetMode="External"/><Relationship Id="rId9" Type="http://schemas.openxmlformats.org/officeDocument/2006/relationships/hyperlink" Target="https://www.replicon.com/rules-of-on-call-work-and-shift-work-in-the-united-states-of-america-canada/" TargetMode="External"/><Relationship Id="rId14" Type="http://schemas.openxmlformats.org/officeDocument/2006/relationships/hyperlink" Target="https://www.domesticworkers.org/programs-and-campaigns/developing-policy-solutions/bill-of-rights/passed-legislatio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ballotpedia.org/Public-sector_union_policy_in_the_United_States,_2018-2023" TargetMode="External"/><Relationship Id="rId3" Type="http://schemas.openxmlformats.org/officeDocument/2006/relationships/hyperlink" Target="https://www.nea.org/nea-today/all-news-articles/no-bargaining-rights-you-can-still-win" TargetMode="External"/><Relationship Id="rId7" Type="http://schemas.openxmlformats.org/officeDocument/2006/relationships/hyperlink" Target="https://www.jdsupra.com/topics/wage-theft/state-labor-laws/" TargetMode="External"/><Relationship Id="rId2" Type="http://schemas.openxmlformats.org/officeDocument/2006/relationships/hyperlink" Target="https://www.nrtw.org/right-to-work-states/" TargetMode="External"/><Relationship Id="rId1" Type="http://schemas.openxmlformats.org/officeDocument/2006/relationships/hyperlink" Target="https://www.chalkbeat.org/colorado/2022/4/25/23042142/colorado-public-sector-collective-bargaining-bill-excludes-k-12-higher-ed-workers/" TargetMode="External"/><Relationship Id="rId6" Type="http://schemas.openxmlformats.org/officeDocument/2006/relationships/hyperlink" Target="https://www.nelp.org/news-releases/workers-who-report-employer-misconduct-face-rampant-retaliation/" TargetMode="External"/><Relationship Id="rId5" Type="http://schemas.openxmlformats.org/officeDocument/2006/relationships/hyperlink" Target="https://www.abc.org/Politics-Policy/Issues/Project-Labor-Agreements" TargetMode="External"/><Relationship Id="rId10" Type="http://schemas.openxmlformats.org/officeDocument/2006/relationships/comments" Target="../comments4.xml"/><Relationship Id="rId4" Type="http://schemas.openxmlformats.org/officeDocument/2006/relationships/hyperlink" Target="https://www.nctq.org/contract-database/collectiveBargaining" TargetMode="External"/><Relationship Id="rId9"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D11" sqref="D11"/>
    </sheetView>
  </sheetViews>
  <sheetFormatPr defaultColWidth="12.5703125" defaultRowHeight="15" customHeight="1" x14ac:dyDescent="0.2"/>
  <cols>
    <col min="1" max="1" width="21" customWidth="1"/>
    <col min="2" max="2" width="8.42578125" customWidth="1"/>
    <col min="3" max="3" width="13.7109375" customWidth="1"/>
    <col min="4" max="4" width="14.28515625" customWidth="1"/>
    <col min="5" max="5" width="17.85546875" customWidth="1"/>
    <col min="6" max="7" width="18.7109375" customWidth="1"/>
    <col min="8" max="8" width="14.42578125" hidden="1" customWidth="1"/>
    <col min="9" max="26" width="8.7109375" hidden="1" customWidth="1"/>
  </cols>
  <sheetData>
    <row r="1" spans="1:26" ht="30" customHeight="1" x14ac:dyDescent="0.2">
      <c r="A1" s="1" t="s">
        <v>0</v>
      </c>
      <c r="B1" s="2" t="s">
        <v>1</v>
      </c>
      <c r="C1" s="2" t="s">
        <v>2</v>
      </c>
      <c r="D1" s="2" t="s">
        <v>3</v>
      </c>
      <c r="E1" s="2" t="s">
        <v>4</v>
      </c>
      <c r="F1" s="3" t="s">
        <v>5</v>
      </c>
      <c r="G1" s="4" t="s">
        <v>6</v>
      </c>
      <c r="H1" s="5"/>
      <c r="I1" s="5"/>
      <c r="J1" s="5"/>
      <c r="K1" s="5"/>
      <c r="L1" s="5"/>
      <c r="M1" s="5"/>
      <c r="N1" s="5"/>
      <c r="O1" s="5"/>
      <c r="P1" s="5"/>
      <c r="Q1" s="5"/>
      <c r="R1" s="5"/>
      <c r="S1" s="5"/>
      <c r="T1" s="6"/>
      <c r="U1" s="7"/>
      <c r="V1" s="7"/>
      <c r="W1" s="7"/>
      <c r="X1" s="7"/>
      <c r="Y1" s="7"/>
      <c r="Z1" s="7"/>
    </row>
    <row r="2" spans="1:26" ht="15.75" x14ac:dyDescent="0.25">
      <c r="A2" s="8" t="s">
        <v>7</v>
      </c>
      <c r="B2" s="9" t="s">
        <v>8</v>
      </c>
      <c r="C2" s="10">
        <f t="shared" ref="C2:C53" si="0">(0.4*E2+0.35*F2+0.25*G2)</f>
        <v>9.4147960486730256</v>
      </c>
      <c r="D2" s="11">
        <f t="shared" ref="D2:D53" si="1">RANK(C2,$C$2:$C$53)</f>
        <v>50</v>
      </c>
      <c r="E2" s="12">
        <f>'Wage Dimension'!C3</f>
        <v>8.9536567883492317</v>
      </c>
      <c r="F2" s="13">
        <f>'Worker Protection Dimension'!C4</f>
        <v>9.5238095238095219</v>
      </c>
      <c r="G2" s="14">
        <f>'Right to Organize'!C5</f>
        <v>10</v>
      </c>
      <c r="H2" s="15"/>
      <c r="I2" s="15"/>
      <c r="J2" s="15"/>
      <c r="K2" s="15"/>
      <c r="L2" s="15"/>
      <c r="M2" s="15"/>
      <c r="N2" s="15"/>
      <c r="O2" s="15"/>
      <c r="P2" s="15"/>
      <c r="Q2" s="15"/>
      <c r="R2" s="15"/>
      <c r="S2" s="15"/>
      <c r="T2" s="16"/>
      <c r="U2" s="17"/>
      <c r="V2" s="17"/>
      <c r="W2" s="17"/>
      <c r="X2" s="17"/>
      <c r="Y2" s="17"/>
      <c r="Z2" s="17"/>
    </row>
    <row r="3" spans="1:26" ht="15.75" x14ac:dyDescent="0.25">
      <c r="A3" s="8" t="s">
        <v>9</v>
      </c>
      <c r="B3" s="18" t="s">
        <v>10</v>
      </c>
      <c r="C3" s="10">
        <f t="shared" si="0"/>
        <v>53.704356293860954</v>
      </c>
      <c r="D3" s="11">
        <f t="shared" si="1"/>
        <v>21</v>
      </c>
      <c r="E3" s="12">
        <f>'Wage Dimension'!C4</f>
        <v>58.219224067985714</v>
      </c>
      <c r="F3" s="13">
        <f>'Worker Protection Dimension'!C5</f>
        <v>29.761904761904759</v>
      </c>
      <c r="G3" s="14">
        <f>'Right to Organize'!C6</f>
        <v>80</v>
      </c>
      <c r="H3" s="15"/>
      <c r="I3" s="15"/>
      <c r="J3" s="15"/>
      <c r="K3" s="15"/>
      <c r="L3" s="15"/>
      <c r="M3" s="15"/>
      <c r="N3" s="15"/>
      <c r="O3" s="15"/>
      <c r="P3" s="15"/>
      <c r="Q3" s="15"/>
      <c r="R3" s="15"/>
      <c r="S3" s="15"/>
      <c r="T3" s="16"/>
      <c r="U3" s="17"/>
      <c r="V3" s="17"/>
      <c r="W3" s="17"/>
      <c r="X3" s="17"/>
      <c r="Y3" s="17"/>
      <c r="Z3" s="17"/>
    </row>
    <row r="4" spans="1:26" ht="15.75" x14ac:dyDescent="0.25">
      <c r="A4" s="8" t="s">
        <v>11</v>
      </c>
      <c r="B4" s="9" t="s">
        <v>12</v>
      </c>
      <c r="C4" s="10">
        <f t="shared" si="0"/>
        <v>49.536993082217997</v>
      </c>
      <c r="D4" s="11">
        <f t="shared" si="1"/>
        <v>26</v>
      </c>
      <c r="E4" s="12">
        <f>'Wage Dimension'!C5</f>
        <v>69.675816038878324</v>
      </c>
      <c r="F4" s="13">
        <f>'Worker Protection Dimension'!C6</f>
        <v>40.476190476190474</v>
      </c>
      <c r="G4" s="14">
        <f>'Right to Organize'!C7</f>
        <v>30</v>
      </c>
      <c r="H4" s="15"/>
      <c r="I4" s="15"/>
      <c r="J4" s="15"/>
      <c r="K4" s="15"/>
      <c r="L4" s="15"/>
      <c r="M4" s="15"/>
      <c r="N4" s="15"/>
      <c r="O4" s="15"/>
      <c r="P4" s="15"/>
      <c r="Q4" s="15"/>
      <c r="R4" s="15"/>
      <c r="S4" s="15"/>
      <c r="T4" s="16"/>
      <c r="U4" s="17"/>
      <c r="V4" s="17"/>
      <c r="W4" s="17"/>
      <c r="X4" s="17"/>
      <c r="Y4" s="17"/>
      <c r="Z4" s="17"/>
    </row>
    <row r="5" spans="1:26" ht="15.75" x14ac:dyDescent="0.25">
      <c r="A5" s="8" t="s">
        <v>13</v>
      </c>
      <c r="B5" s="9" t="s">
        <v>14</v>
      </c>
      <c r="C5" s="10">
        <f t="shared" si="0"/>
        <v>23.224747816456318</v>
      </c>
      <c r="D5" s="11">
        <f t="shared" si="1"/>
        <v>39</v>
      </c>
      <c r="E5" s="12">
        <f>'Wage Dimension'!C6</f>
        <v>41.395202874474137</v>
      </c>
      <c r="F5" s="13">
        <f>'Worker Protection Dimension'!C7</f>
        <v>19.047619047619044</v>
      </c>
      <c r="G5" s="14">
        <f>'Right to Organize'!C8</f>
        <v>0</v>
      </c>
      <c r="H5" s="15"/>
      <c r="I5" s="15"/>
      <c r="J5" s="15"/>
      <c r="K5" s="15"/>
      <c r="L5" s="15"/>
      <c r="M5" s="15"/>
      <c r="N5" s="15"/>
      <c r="O5" s="15"/>
      <c r="P5" s="15"/>
      <c r="Q5" s="15"/>
      <c r="R5" s="15"/>
      <c r="S5" s="15"/>
      <c r="T5" s="16"/>
      <c r="U5" s="17"/>
      <c r="V5" s="17"/>
      <c r="W5" s="17"/>
      <c r="X5" s="17"/>
      <c r="Y5" s="17"/>
      <c r="Z5" s="17"/>
    </row>
    <row r="6" spans="1:26" ht="15.75" x14ac:dyDescent="0.25">
      <c r="A6" s="8" t="s">
        <v>15</v>
      </c>
      <c r="B6" s="9" t="s">
        <v>16</v>
      </c>
      <c r="C6" s="10">
        <f t="shared" si="0"/>
        <v>85.450290709487021</v>
      </c>
      <c r="D6" s="11">
        <f t="shared" si="1"/>
        <v>2</v>
      </c>
      <c r="E6" s="12">
        <f>'Wage Dimension'!C7</f>
        <v>76.12572677371756</v>
      </c>
      <c r="F6" s="13">
        <f>'Worker Protection Dimension'!C8</f>
        <v>85.714285714285708</v>
      </c>
      <c r="G6" s="14">
        <f>'Right to Organize'!C9</f>
        <v>100</v>
      </c>
      <c r="H6" s="15"/>
      <c r="I6" s="15"/>
      <c r="J6" s="15"/>
      <c r="K6" s="15"/>
      <c r="L6" s="15"/>
      <c r="M6" s="15"/>
      <c r="N6" s="15"/>
      <c r="O6" s="15"/>
      <c r="P6" s="15"/>
      <c r="Q6" s="15"/>
      <c r="R6" s="15"/>
      <c r="S6" s="15"/>
      <c r="T6" s="16"/>
      <c r="U6" s="17"/>
      <c r="V6" s="17"/>
      <c r="W6" s="17"/>
      <c r="X6" s="17"/>
      <c r="Y6" s="17"/>
      <c r="Z6" s="17"/>
    </row>
    <row r="7" spans="1:26" ht="15.75" x14ac:dyDescent="0.25">
      <c r="A7" s="8" t="s">
        <v>17</v>
      </c>
      <c r="B7" s="9" t="s">
        <v>18</v>
      </c>
      <c r="C7" s="10">
        <f t="shared" si="0"/>
        <v>67.81169221372275</v>
      </c>
      <c r="D7" s="11">
        <f t="shared" si="1"/>
        <v>10</v>
      </c>
      <c r="E7" s="12">
        <f>'Wage Dimension'!C8</f>
        <v>72.65423053430689</v>
      </c>
      <c r="F7" s="13">
        <f>'Worker Protection Dimension'!C9</f>
        <v>60.714285714285715</v>
      </c>
      <c r="G7" s="14">
        <f>'Right to Organize'!C10</f>
        <v>70</v>
      </c>
      <c r="H7" s="15"/>
      <c r="I7" s="15"/>
      <c r="J7" s="15"/>
      <c r="K7" s="15"/>
      <c r="L7" s="15"/>
      <c r="M7" s="15"/>
      <c r="N7" s="15"/>
      <c r="O7" s="15"/>
      <c r="P7" s="15"/>
      <c r="Q7" s="15"/>
      <c r="R7" s="15"/>
      <c r="S7" s="15"/>
      <c r="T7" s="16"/>
      <c r="U7" s="17"/>
      <c r="V7" s="17"/>
      <c r="W7" s="17"/>
      <c r="X7" s="17"/>
      <c r="Y7" s="17"/>
      <c r="Z7" s="17"/>
    </row>
    <row r="8" spans="1:26" ht="15.75" x14ac:dyDescent="0.25">
      <c r="A8" s="8" t="s">
        <v>19</v>
      </c>
      <c r="B8" s="9" t="s">
        <v>20</v>
      </c>
      <c r="C8" s="10">
        <f t="shared" si="0"/>
        <v>70.894604837104524</v>
      </c>
      <c r="D8" s="11">
        <f t="shared" si="1"/>
        <v>8</v>
      </c>
      <c r="E8" s="12">
        <f>'Wage Dimension'!C9</f>
        <v>67.861512092761316</v>
      </c>
      <c r="F8" s="13">
        <f>'Worker Protection Dimension'!C10</f>
        <v>67.857142857142861</v>
      </c>
      <c r="G8" s="14">
        <f>'Right to Organize'!C11</f>
        <v>80</v>
      </c>
      <c r="H8" s="15"/>
      <c r="I8" s="15"/>
      <c r="J8" s="15"/>
      <c r="K8" s="15"/>
      <c r="L8" s="15"/>
      <c r="M8" s="15"/>
      <c r="N8" s="15"/>
      <c r="O8" s="15"/>
      <c r="P8" s="15"/>
      <c r="Q8" s="15"/>
      <c r="R8" s="15"/>
      <c r="S8" s="15"/>
      <c r="T8" s="16"/>
      <c r="U8" s="17"/>
      <c r="V8" s="17"/>
      <c r="W8" s="17"/>
      <c r="X8" s="17"/>
      <c r="Y8" s="17"/>
      <c r="Z8" s="17"/>
    </row>
    <row r="9" spans="1:26" ht="15.75" x14ac:dyDescent="0.25">
      <c r="A9" s="8" t="s">
        <v>21</v>
      </c>
      <c r="B9" s="9" t="s">
        <v>22</v>
      </c>
      <c r="C9" s="10">
        <f t="shared" si="0"/>
        <v>62.37877496555766</v>
      </c>
      <c r="D9" s="11">
        <f t="shared" si="1"/>
        <v>17</v>
      </c>
      <c r="E9" s="12">
        <f>'Wage Dimension'!C10</f>
        <v>62.196937413894148</v>
      </c>
      <c r="F9" s="13">
        <f>'Worker Protection Dimension'!C11</f>
        <v>39.285714285714285</v>
      </c>
      <c r="G9" s="14">
        <f>'Right to Organize'!C12</f>
        <v>95</v>
      </c>
      <c r="H9" s="15"/>
      <c r="I9" s="15"/>
      <c r="J9" s="15"/>
      <c r="K9" s="15"/>
      <c r="L9" s="15"/>
      <c r="M9" s="15"/>
      <c r="N9" s="15"/>
      <c r="O9" s="15"/>
      <c r="P9" s="15"/>
      <c r="Q9" s="15"/>
      <c r="R9" s="15"/>
      <c r="S9" s="15"/>
      <c r="T9" s="16"/>
      <c r="U9" s="17"/>
      <c r="V9" s="17"/>
      <c r="W9" s="17"/>
      <c r="X9" s="17"/>
      <c r="Y9" s="17"/>
      <c r="Z9" s="17"/>
    </row>
    <row r="10" spans="1:26" ht="15.75" x14ac:dyDescent="0.25">
      <c r="A10" s="8" t="s">
        <v>23</v>
      </c>
      <c r="B10" s="9" t="s">
        <v>24</v>
      </c>
      <c r="C10" s="10">
        <f t="shared" si="0"/>
        <v>87.658551673230022</v>
      </c>
      <c r="D10" s="11">
        <f t="shared" si="1"/>
        <v>1</v>
      </c>
      <c r="E10" s="12">
        <f>'Wage Dimension'!C11</f>
        <v>91.021379183075027</v>
      </c>
      <c r="F10" s="13">
        <f>'Worker Protection Dimension'!C12</f>
        <v>75</v>
      </c>
      <c r="G10" s="14">
        <f>'Right to Organize'!C13</f>
        <v>100</v>
      </c>
      <c r="H10" s="15"/>
      <c r="I10" s="15"/>
      <c r="J10" s="15"/>
      <c r="K10" s="15"/>
      <c r="L10" s="15"/>
      <c r="M10" s="15"/>
      <c r="N10" s="15"/>
      <c r="O10" s="15"/>
      <c r="P10" s="15"/>
      <c r="Q10" s="15"/>
      <c r="R10" s="15"/>
      <c r="S10" s="15"/>
      <c r="T10" s="16"/>
      <c r="U10" s="17"/>
      <c r="V10" s="17"/>
      <c r="W10" s="17"/>
      <c r="X10" s="17"/>
      <c r="Y10" s="17"/>
      <c r="Z10" s="17"/>
    </row>
    <row r="11" spans="1:26" ht="15.75" x14ac:dyDescent="0.25">
      <c r="A11" s="8" t="s">
        <v>25</v>
      </c>
      <c r="B11" s="9" t="s">
        <v>26</v>
      </c>
      <c r="C11" s="10">
        <f t="shared" si="0"/>
        <v>43.618844613664187</v>
      </c>
      <c r="D11" s="11">
        <f t="shared" si="1"/>
        <v>30</v>
      </c>
      <c r="E11" s="12">
        <f>'Wage Dimension'!C12</f>
        <v>51.755444867493807</v>
      </c>
      <c r="F11" s="13">
        <f>'Worker Protection Dimension'!C13</f>
        <v>22.619047619047617</v>
      </c>
      <c r="G11" s="14">
        <f>'Right to Organize'!C14</f>
        <v>60</v>
      </c>
      <c r="H11" s="15"/>
      <c r="I11" s="15"/>
      <c r="J11" s="15"/>
      <c r="K11" s="15"/>
      <c r="L11" s="15"/>
      <c r="M11" s="15"/>
      <c r="N11" s="15"/>
      <c r="O11" s="15"/>
      <c r="P11" s="15"/>
      <c r="Q11" s="15"/>
      <c r="R11" s="15"/>
      <c r="S11" s="15"/>
      <c r="T11" s="16"/>
      <c r="U11" s="17"/>
      <c r="V11" s="17"/>
      <c r="W11" s="17"/>
      <c r="X11" s="17"/>
      <c r="Y11" s="17"/>
      <c r="Z11" s="17"/>
    </row>
    <row r="12" spans="1:26" ht="15.75" x14ac:dyDescent="0.25">
      <c r="A12" s="8" t="s">
        <v>27</v>
      </c>
      <c r="B12" s="9" t="s">
        <v>28</v>
      </c>
      <c r="C12" s="10">
        <f t="shared" si="0"/>
        <v>10.595893038866929</v>
      </c>
      <c r="D12" s="11">
        <f t="shared" si="1"/>
        <v>49</v>
      </c>
      <c r="E12" s="12">
        <f>'Wage Dimension'!C13</f>
        <v>9.8230659305006611</v>
      </c>
      <c r="F12" s="13">
        <f>'Worker Protection Dimension'!C14</f>
        <v>19.047619047619044</v>
      </c>
      <c r="G12" s="14">
        <f>'Right to Organize'!C15</f>
        <v>0</v>
      </c>
      <c r="H12" s="15"/>
      <c r="I12" s="15"/>
      <c r="J12" s="15"/>
      <c r="K12" s="15"/>
      <c r="L12" s="15"/>
      <c r="M12" s="15"/>
      <c r="N12" s="15"/>
      <c r="O12" s="15"/>
      <c r="P12" s="15"/>
      <c r="Q12" s="15"/>
      <c r="R12" s="15"/>
      <c r="S12" s="15"/>
      <c r="T12" s="16"/>
      <c r="U12" s="17"/>
      <c r="V12" s="17"/>
      <c r="W12" s="17"/>
      <c r="X12" s="17"/>
      <c r="Y12" s="17"/>
      <c r="Z12" s="17"/>
    </row>
    <row r="13" spans="1:26" ht="15.75" x14ac:dyDescent="0.25">
      <c r="A13" s="8" t="s">
        <v>29</v>
      </c>
      <c r="B13" s="9" t="s">
        <v>30</v>
      </c>
      <c r="C13" s="10">
        <f t="shared" si="0"/>
        <v>63.356896557499546</v>
      </c>
      <c r="D13" s="11">
        <f t="shared" si="1"/>
        <v>14</v>
      </c>
      <c r="E13" s="12">
        <f>'Wage Dimension'!C14</f>
        <v>58.392241393748861</v>
      </c>
      <c r="F13" s="13">
        <f>'Worker Protection Dimension'!C15</f>
        <v>50</v>
      </c>
      <c r="G13" s="14">
        <f>'Right to Organize'!C16</f>
        <v>90</v>
      </c>
      <c r="H13" s="15"/>
      <c r="I13" s="15"/>
      <c r="J13" s="15"/>
      <c r="K13" s="15"/>
      <c r="L13" s="15"/>
      <c r="M13" s="15"/>
      <c r="N13" s="15"/>
      <c r="O13" s="15"/>
      <c r="P13" s="15"/>
      <c r="Q13" s="15"/>
      <c r="R13" s="15"/>
      <c r="S13" s="15"/>
      <c r="T13" s="16"/>
      <c r="U13" s="17"/>
      <c r="V13" s="17"/>
      <c r="W13" s="17"/>
      <c r="X13" s="17"/>
      <c r="Y13" s="17"/>
      <c r="Z13" s="17"/>
    </row>
    <row r="14" spans="1:26" ht="15.75" x14ac:dyDescent="0.25">
      <c r="A14" s="8" t="s">
        <v>31</v>
      </c>
      <c r="B14" s="18" t="s">
        <v>32</v>
      </c>
      <c r="C14" s="10">
        <f t="shared" si="0"/>
        <v>24.070388595597965</v>
      </c>
      <c r="D14" s="11">
        <f t="shared" si="1"/>
        <v>36</v>
      </c>
      <c r="E14" s="12">
        <f>'Wage Dimension'!C15</f>
        <v>12.25930482232825</v>
      </c>
      <c r="F14" s="13">
        <f>'Worker Protection Dimension'!C16</f>
        <v>33.333333333333329</v>
      </c>
      <c r="G14" s="14">
        <f>'Right to Organize'!C17</f>
        <v>30</v>
      </c>
      <c r="H14" s="15"/>
      <c r="I14" s="15"/>
      <c r="J14" s="15"/>
      <c r="K14" s="15"/>
      <c r="L14" s="15"/>
      <c r="M14" s="15"/>
      <c r="N14" s="15"/>
      <c r="O14" s="15"/>
      <c r="P14" s="15"/>
      <c r="Q14" s="15"/>
      <c r="R14" s="15"/>
      <c r="S14" s="15"/>
      <c r="T14" s="16"/>
      <c r="U14" s="17"/>
      <c r="V14" s="17"/>
      <c r="W14" s="17"/>
      <c r="X14" s="17"/>
      <c r="Y14" s="17"/>
      <c r="Z14" s="17"/>
    </row>
    <row r="15" spans="1:26" ht="15.75" x14ac:dyDescent="0.25">
      <c r="A15" s="8" t="s">
        <v>33</v>
      </c>
      <c r="B15" s="18" t="s">
        <v>34</v>
      </c>
      <c r="C15" s="10">
        <f t="shared" si="0"/>
        <v>73.236280448094575</v>
      </c>
      <c r="D15" s="11">
        <f t="shared" si="1"/>
        <v>6</v>
      </c>
      <c r="E15" s="12">
        <f>'Wage Dimension'!C16</f>
        <v>70.590701120236446</v>
      </c>
      <c r="F15" s="13">
        <f>'Worker Protection Dimension'!C17</f>
        <v>60.714285714285715</v>
      </c>
      <c r="G15" s="14">
        <f>'Right to Organize'!C18</f>
        <v>95</v>
      </c>
      <c r="H15" s="15"/>
      <c r="I15" s="15"/>
      <c r="J15" s="15"/>
      <c r="K15" s="15"/>
      <c r="L15" s="15"/>
      <c r="M15" s="15"/>
      <c r="N15" s="15"/>
      <c r="O15" s="15"/>
      <c r="P15" s="15"/>
      <c r="Q15" s="15"/>
      <c r="R15" s="15"/>
      <c r="S15" s="15"/>
      <c r="T15" s="16"/>
      <c r="U15" s="17"/>
      <c r="V15" s="17"/>
      <c r="W15" s="17"/>
      <c r="X15" s="17"/>
      <c r="Y15" s="17"/>
      <c r="Z15" s="17"/>
    </row>
    <row r="16" spans="1:26" ht="15.75" x14ac:dyDescent="0.25">
      <c r="A16" s="8" t="s">
        <v>35</v>
      </c>
      <c r="B16" s="18" t="s">
        <v>36</v>
      </c>
      <c r="C16" s="10">
        <f t="shared" si="0"/>
        <v>23.382530789718555</v>
      </c>
      <c r="D16" s="11">
        <f t="shared" si="1"/>
        <v>38</v>
      </c>
      <c r="E16" s="12">
        <f>'Wage Dimension'!C17</f>
        <v>7.4146603076297257</v>
      </c>
      <c r="F16" s="13">
        <f>'Worker Protection Dimension'!C18</f>
        <v>22.619047619047617</v>
      </c>
      <c r="G16" s="14">
        <f>'Right to Organize'!C19</f>
        <v>50</v>
      </c>
      <c r="H16" s="15"/>
      <c r="I16" s="15"/>
      <c r="J16" s="15"/>
      <c r="K16" s="15"/>
      <c r="L16" s="15"/>
      <c r="M16" s="15"/>
      <c r="N16" s="15"/>
      <c r="O16" s="15"/>
      <c r="P16" s="15"/>
      <c r="Q16" s="15"/>
      <c r="R16" s="15"/>
      <c r="S16" s="15"/>
      <c r="T16" s="16"/>
      <c r="U16" s="17"/>
      <c r="V16" s="17"/>
      <c r="W16" s="17"/>
      <c r="X16" s="17"/>
      <c r="Y16" s="17"/>
      <c r="Z16" s="17"/>
    </row>
    <row r="17" spans="1:26" ht="15.75" x14ac:dyDescent="0.25">
      <c r="A17" s="8" t="s">
        <v>37</v>
      </c>
      <c r="B17" s="18" t="s">
        <v>38</v>
      </c>
      <c r="C17" s="10">
        <f t="shared" si="0"/>
        <v>26.716563266215175</v>
      </c>
      <c r="D17" s="11">
        <f t="shared" si="1"/>
        <v>33</v>
      </c>
      <c r="E17" s="12">
        <f>'Wage Dimension'!C18</f>
        <v>21.99974149887127</v>
      </c>
      <c r="F17" s="13">
        <f>'Worker Protection Dimension'!C19</f>
        <v>22.619047619047617</v>
      </c>
      <c r="G17" s="14">
        <f>'Right to Organize'!C20</f>
        <v>40</v>
      </c>
      <c r="H17" s="15"/>
      <c r="I17" s="15"/>
      <c r="J17" s="15"/>
      <c r="K17" s="15"/>
      <c r="L17" s="15"/>
      <c r="M17" s="15"/>
      <c r="N17" s="15"/>
      <c r="O17" s="15"/>
      <c r="P17" s="15"/>
      <c r="Q17" s="15"/>
      <c r="R17" s="15"/>
      <c r="S17" s="15"/>
      <c r="T17" s="16"/>
      <c r="U17" s="17"/>
      <c r="V17" s="17"/>
      <c r="W17" s="17"/>
      <c r="X17" s="17"/>
      <c r="Y17" s="17"/>
      <c r="Z17" s="17"/>
    </row>
    <row r="18" spans="1:26" ht="15.75" x14ac:dyDescent="0.25">
      <c r="A18" s="8" t="s">
        <v>39</v>
      </c>
      <c r="B18" s="18" t="s">
        <v>40</v>
      </c>
      <c r="C18" s="10">
        <f t="shared" si="0"/>
        <v>20.615795543989051</v>
      </c>
      <c r="D18" s="11">
        <f t="shared" si="1"/>
        <v>41</v>
      </c>
      <c r="E18" s="12">
        <f>'Wage Dimension'!C19</f>
        <v>9.8728221933059697</v>
      </c>
      <c r="F18" s="13">
        <f>'Worker Protection Dimension'!C20</f>
        <v>26.190476190476186</v>
      </c>
      <c r="G18" s="14">
        <f>'Right to Organize'!C21</f>
        <v>30</v>
      </c>
      <c r="H18" s="15"/>
      <c r="I18" s="15"/>
      <c r="J18" s="15"/>
      <c r="K18" s="15"/>
      <c r="L18" s="15"/>
      <c r="M18" s="15"/>
      <c r="N18" s="15"/>
      <c r="O18" s="15"/>
      <c r="P18" s="15"/>
      <c r="Q18" s="15"/>
      <c r="R18" s="15"/>
      <c r="S18" s="15"/>
      <c r="T18" s="16"/>
      <c r="U18" s="17"/>
      <c r="V18" s="17"/>
      <c r="W18" s="17"/>
      <c r="X18" s="17"/>
      <c r="Y18" s="17"/>
      <c r="Z18" s="17"/>
    </row>
    <row r="19" spans="1:26" ht="15.75" x14ac:dyDescent="0.25">
      <c r="A19" s="8" t="s">
        <v>41</v>
      </c>
      <c r="B19" s="18" t="s">
        <v>42</v>
      </c>
      <c r="C19" s="10">
        <f t="shared" si="0"/>
        <v>19.833697501246295</v>
      </c>
      <c r="D19" s="11">
        <f t="shared" si="1"/>
        <v>42</v>
      </c>
      <c r="E19" s="12">
        <f>'Wage Dimension'!C20</f>
        <v>14.167577086449075</v>
      </c>
      <c r="F19" s="13">
        <f>'Worker Protection Dimension'!C21</f>
        <v>19.047619047619044</v>
      </c>
      <c r="G19" s="14">
        <f>'Right to Organize'!C22</f>
        <v>30</v>
      </c>
      <c r="H19" s="15"/>
      <c r="I19" s="15"/>
      <c r="J19" s="15"/>
      <c r="K19" s="15"/>
      <c r="L19" s="15"/>
      <c r="M19" s="15"/>
      <c r="N19" s="15"/>
      <c r="O19" s="15"/>
      <c r="P19" s="15"/>
      <c r="Q19" s="15"/>
      <c r="R19" s="15"/>
      <c r="S19" s="15"/>
      <c r="T19" s="16"/>
      <c r="U19" s="17"/>
      <c r="V19" s="17"/>
      <c r="W19" s="17"/>
      <c r="X19" s="17"/>
      <c r="Y19" s="17"/>
      <c r="Z19" s="17"/>
    </row>
    <row r="20" spans="1:26" ht="15.75" x14ac:dyDescent="0.25">
      <c r="A20" s="8" t="s">
        <v>43</v>
      </c>
      <c r="B20" s="18" t="s">
        <v>44</v>
      </c>
      <c r="C20" s="10">
        <f t="shared" si="0"/>
        <v>19.60701436325061</v>
      </c>
      <c r="D20" s="11">
        <f t="shared" si="1"/>
        <v>43</v>
      </c>
      <c r="E20" s="12">
        <f>'Wage Dimension'!C21</f>
        <v>12.55920257479319</v>
      </c>
      <c r="F20" s="13">
        <f>'Worker Protection Dimension'!C22</f>
        <v>27.38095238095238</v>
      </c>
      <c r="G20" s="14">
        <f>'Right to Organize'!C23</f>
        <v>20</v>
      </c>
      <c r="H20" s="15"/>
      <c r="I20" s="15"/>
      <c r="J20" s="15"/>
      <c r="K20" s="15"/>
      <c r="L20" s="15"/>
      <c r="M20" s="15"/>
      <c r="N20" s="15"/>
      <c r="O20" s="15"/>
      <c r="P20" s="15"/>
      <c r="Q20" s="15"/>
      <c r="R20" s="15"/>
      <c r="S20" s="15"/>
      <c r="T20" s="16"/>
      <c r="U20" s="17"/>
      <c r="V20" s="17"/>
      <c r="W20" s="17"/>
      <c r="X20" s="17"/>
      <c r="Y20" s="17"/>
      <c r="Z20" s="17"/>
    </row>
    <row r="21" spans="1:26" ht="15.75" customHeight="1" x14ac:dyDescent="0.25">
      <c r="A21" s="8" t="s">
        <v>45</v>
      </c>
      <c r="B21" s="18" t="s">
        <v>46</v>
      </c>
      <c r="C21" s="10">
        <f t="shared" si="0"/>
        <v>67.810043518388937</v>
      </c>
      <c r="D21" s="11">
        <f t="shared" si="1"/>
        <v>11</v>
      </c>
      <c r="E21" s="12">
        <f>'Wage Dimension'!C22</f>
        <v>75.775108795972344</v>
      </c>
      <c r="F21" s="13">
        <f>'Worker Protection Dimension'!C23</f>
        <v>50</v>
      </c>
      <c r="G21" s="14">
        <f>'Right to Organize'!C24</f>
        <v>80</v>
      </c>
      <c r="H21" s="15"/>
      <c r="I21" s="15"/>
      <c r="J21" s="15"/>
      <c r="K21" s="15"/>
      <c r="L21" s="15"/>
      <c r="M21" s="15"/>
      <c r="N21" s="15"/>
      <c r="O21" s="15"/>
      <c r="P21" s="15"/>
      <c r="Q21" s="15"/>
      <c r="R21" s="15"/>
      <c r="S21" s="15"/>
      <c r="T21" s="16"/>
      <c r="U21" s="17"/>
      <c r="V21" s="17"/>
      <c r="W21" s="17"/>
      <c r="X21" s="17"/>
      <c r="Y21" s="17"/>
      <c r="Z21" s="17"/>
    </row>
    <row r="22" spans="1:26" ht="15.75" customHeight="1" x14ac:dyDescent="0.25">
      <c r="A22" s="8" t="s">
        <v>47</v>
      </c>
      <c r="B22" s="18" t="s">
        <v>48</v>
      </c>
      <c r="C22" s="10">
        <f t="shared" si="0"/>
        <v>62.925824300013794</v>
      </c>
      <c r="D22" s="11">
        <f t="shared" si="1"/>
        <v>15</v>
      </c>
      <c r="E22" s="12">
        <f>'Wage Dimension'!C23</f>
        <v>63.564560750034481</v>
      </c>
      <c r="F22" s="13">
        <f>'Worker Protection Dimension'!C24</f>
        <v>57.142857142857146</v>
      </c>
      <c r="G22" s="14">
        <f>'Right to Organize'!C25</f>
        <v>70</v>
      </c>
      <c r="H22" s="15"/>
      <c r="I22" s="15"/>
      <c r="J22" s="15"/>
      <c r="K22" s="15"/>
      <c r="L22" s="15"/>
      <c r="M22" s="15"/>
      <c r="N22" s="15"/>
      <c r="O22" s="15"/>
      <c r="P22" s="15"/>
      <c r="Q22" s="15"/>
      <c r="R22" s="15"/>
      <c r="S22" s="15"/>
      <c r="T22" s="16"/>
      <c r="U22" s="17"/>
      <c r="V22" s="17"/>
      <c r="W22" s="17"/>
      <c r="X22" s="17"/>
      <c r="Y22" s="17"/>
      <c r="Z22" s="17"/>
    </row>
    <row r="23" spans="1:26" ht="15.75" customHeight="1" x14ac:dyDescent="0.25">
      <c r="A23" s="8" t="s">
        <v>49</v>
      </c>
      <c r="B23" s="18" t="s">
        <v>50</v>
      </c>
      <c r="C23" s="10">
        <f t="shared" si="0"/>
        <v>69.911610154333346</v>
      </c>
      <c r="D23" s="11">
        <f t="shared" si="1"/>
        <v>9</v>
      </c>
      <c r="E23" s="12">
        <f>'Wage Dimension'!C24</f>
        <v>59.154025385833371</v>
      </c>
      <c r="F23" s="13">
        <f>'Worker Protection Dimension'!C25</f>
        <v>67.857142857142861</v>
      </c>
      <c r="G23" s="14">
        <f>'Right to Organize'!C26</f>
        <v>90</v>
      </c>
      <c r="H23" s="15"/>
      <c r="I23" s="15"/>
      <c r="J23" s="15"/>
      <c r="K23" s="15"/>
      <c r="L23" s="15"/>
      <c r="M23" s="15"/>
      <c r="N23" s="15"/>
      <c r="O23" s="15"/>
      <c r="P23" s="15"/>
      <c r="Q23" s="15"/>
      <c r="R23" s="15"/>
      <c r="S23" s="15"/>
      <c r="T23" s="16"/>
      <c r="U23" s="17"/>
      <c r="V23" s="17"/>
      <c r="W23" s="17"/>
      <c r="X23" s="17"/>
      <c r="Y23" s="17"/>
      <c r="Z23" s="17"/>
    </row>
    <row r="24" spans="1:26" ht="15.75" customHeight="1" x14ac:dyDescent="0.25">
      <c r="A24" s="8" t="s">
        <v>51</v>
      </c>
      <c r="B24" s="18" t="s">
        <v>52</v>
      </c>
      <c r="C24" s="10">
        <f t="shared" si="0"/>
        <v>47.531652881888284</v>
      </c>
      <c r="D24" s="11">
        <f t="shared" si="1"/>
        <v>28</v>
      </c>
      <c r="E24" s="12">
        <f>'Wage Dimension'!C25</f>
        <v>51.120798871387365</v>
      </c>
      <c r="F24" s="13">
        <f>'Worker Protection Dimension'!C26</f>
        <v>34.523809523809526</v>
      </c>
      <c r="G24" s="14">
        <f>'Right to Organize'!C27</f>
        <v>60</v>
      </c>
      <c r="H24" s="15"/>
      <c r="I24" s="15"/>
      <c r="J24" s="15"/>
      <c r="K24" s="15"/>
      <c r="L24" s="15"/>
      <c r="M24" s="15"/>
      <c r="N24" s="15"/>
      <c r="O24" s="15"/>
      <c r="P24" s="15"/>
      <c r="Q24" s="15"/>
      <c r="R24" s="15"/>
      <c r="S24" s="15"/>
      <c r="T24" s="16"/>
      <c r="U24" s="17"/>
      <c r="V24" s="17"/>
      <c r="W24" s="17"/>
      <c r="X24" s="17"/>
      <c r="Y24" s="17"/>
      <c r="Z24" s="17"/>
    </row>
    <row r="25" spans="1:26" ht="15.75" customHeight="1" x14ac:dyDescent="0.25">
      <c r="A25" s="8" t="s">
        <v>53</v>
      </c>
      <c r="B25" s="18" t="s">
        <v>54</v>
      </c>
      <c r="C25" s="10">
        <f t="shared" si="0"/>
        <v>67.766789639806433</v>
      </c>
      <c r="D25" s="11">
        <f t="shared" si="1"/>
        <v>12</v>
      </c>
      <c r="E25" s="12">
        <f>'Wage Dimension'!C26</f>
        <v>56.916974099516075</v>
      </c>
      <c r="F25" s="13">
        <f>'Worker Protection Dimension'!C27</f>
        <v>64.285714285714292</v>
      </c>
      <c r="G25" s="14">
        <f>'Right to Organize'!C28</f>
        <v>90</v>
      </c>
      <c r="H25" s="15"/>
      <c r="I25" s="15"/>
      <c r="J25" s="15"/>
      <c r="K25" s="15"/>
      <c r="L25" s="15"/>
      <c r="M25" s="15"/>
      <c r="N25" s="15"/>
      <c r="O25" s="15"/>
      <c r="P25" s="15"/>
      <c r="Q25" s="15"/>
      <c r="R25" s="15"/>
      <c r="S25" s="15"/>
      <c r="T25" s="16"/>
      <c r="U25" s="17"/>
      <c r="V25" s="17"/>
      <c r="W25" s="17"/>
      <c r="X25" s="17"/>
      <c r="Y25" s="17"/>
      <c r="Z25" s="17"/>
    </row>
    <row r="26" spans="1:26" ht="15.75" customHeight="1" x14ac:dyDescent="0.25">
      <c r="A26" s="8" t="s">
        <v>55</v>
      </c>
      <c r="B26" s="18" t="s">
        <v>56</v>
      </c>
      <c r="C26" s="10">
        <f t="shared" si="0"/>
        <v>9.0865878104356561</v>
      </c>
      <c r="D26" s="11">
        <f t="shared" si="1"/>
        <v>51</v>
      </c>
      <c r="E26" s="12">
        <f>'Wage Dimension'!C27</f>
        <v>10.21646952608914</v>
      </c>
      <c r="F26" s="13">
        <f>'Worker Protection Dimension'!C28</f>
        <v>7.1428571428571432</v>
      </c>
      <c r="G26" s="14">
        <f>'Right to Organize'!C29</f>
        <v>10</v>
      </c>
      <c r="H26" s="15"/>
      <c r="I26" s="15"/>
      <c r="J26" s="15"/>
      <c r="K26" s="15"/>
      <c r="L26" s="15"/>
      <c r="M26" s="15"/>
      <c r="N26" s="15"/>
      <c r="O26" s="15"/>
      <c r="P26" s="15"/>
      <c r="Q26" s="15"/>
      <c r="R26" s="15"/>
      <c r="S26" s="15"/>
      <c r="T26" s="16"/>
      <c r="U26" s="17"/>
      <c r="V26" s="17"/>
      <c r="W26" s="17"/>
      <c r="X26" s="17"/>
      <c r="Y26" s="17"/>
      <c r="Z26" s="17"/>
    </row>
    <row r="27" spans="1:26" ht="15.75" customHeight="1" x14ac:dyDescent="0.25">
      <c r="A27" s="8" t="s">
        <v>57</v>
      </c>
      <c r="B27" s="18" t="s">
        <v>58</v>
      </c>
      <c r="C27" s="10">
        <f t="shared" si="0"/>
        <v>49.862810572736329</v>
      </c>
      <c r="D27" s="11">
        <f t="shared" si="1"/>
        <v>25</v>
      </c>
      <c r="E27" s="12">
        <f>'Wage Dimension'!C28</f>
        <v>57.990359765174162</v>
      </c>
      <c r="F27" s="13">
        <f>'Worker Protection Dimension'!C29</f>
        <v>33.333333333333329</v>
      </c>
      <c r="G27" s="14">
        <f>'Right to Organize'!C30</f>
        <v>60</v>
      </c>
      <c r="H27" s="15"/>
      <c r="I27" s="15"/>
      <c r="J27" s="15"/>
      <c r="K27" s="15"/>
      <c r="L27" s="15"/>
      <c r="M27" s="15"/>
      <c r="N27" s="15"/>
      <c r="O27" s="15"/>
      <c r="P27" s="15"/>
      <c r="Q27" s="15"/>
      <c r="R27" s="15"/>
      <c r="S27" s="15"/>
      <c r="T27" s="16"/>
      <c r="U27" s="17"/>
      <c r="V27" s="17"/>
      <c r="W27" s="17"/>
      <c r="X27" s="17"/>
      <c r="Y27" s="17"/>
      <c r="Z27" s="17"/>
    </row>
    <row r="28" spans="1:26" ht="15.75" customHeight="1" x14ac:dyDescent="0.25">
      <c r="A28" s="8" t="s">
        <v>59</v>
      </c>
      <c r="B28" s="18" t="s">
        <v>60</v>
      </c>
      <c r="C28" s="10">
        <f t="shared" si="0"/>
        <v>48.022503906621722</v>
      </c>
      <c r="D28" s="11">
        <f t="shared" si="1"/>
        <v>27</v>
      </c>
      <c r="E28" s="12">
        <f>'Wage Dimension'!C29</f>
        <v>53.389593099887634</v>
      </c>
      <c r="F28" s="13">
        <f>'Worker Protection Dimension'!C30</f>
        <v>33.333333333333329</v>
      </c>
      <c r="G28" s="14">
        <f>'Right to Organize'!C31</f>
        <v>60</v>
      </c>
      <c r="H28" s="15"/>
      <c r="I28" s="15"/>
      <c r="J28" s="15"/>
      <c r="K28" s="15"/>
      <c r="L28" s="15"/>
      <c r="M28" s="15"/>
      <c r="N28" s="15"/>
      <c r="O28" s="15"/>
      <c r="P28" s="15"/>
      <c r="Q28" s="15"/>
      <c r="R28" s="15"/>
      <c r="S28" s="15"/>
      <c r="T28" s="16"/>
      <c r="U28" s="17"/>
      <c r="V28" s="17"/>
      <c r="W28" s="17"/>
      <c r="X28" s="17"/>
      <c r="Y28" s="17"/>
      <c r="Z28" s="17"/>
    </row>
    <row r="29" spans="1:26" ht="15.75" customHeight="1" x14ac:dyDescent="0.25">
      <c r="A29" s="8" t="s">
        <v>61</v>
      </c>
      <c r="B29" s="18" t="s">
        <v>62</v>
      </c>
      <c r="C29" s="10">
        <f t="shared" si="0"/>
        <v>53.545345556225541</v>
      </c>
      <c r="D29" s="11">
        <f t="shared" si="1"/>
        <v>22</v>
      </c>
      <c r="E29" s="12">
        <f>'Wage Dimension'!C30</f>
        <v>56.780030557230518</v>
      </c>
      <c r="F29" s="13">
        <f>'Worker Protection Dimension'!C31</f>
        <v>38.095238095238088</v>
      </c>
      <c r="G29" s="14">
        <f>'Right to Organize'!C32</f>
        <v>70</v>
      </c>
      <c r="H29" s="15"/>
      <c r="I29" s="15"/>
      <c r="J29" s="15"/>
      <c r="K29" s="15"/>
      <c r="L29" s="15"/>
      <c r="M29" s="15"/>
      <c r="N29" s="15"/>
      <c r="O29" s="15"/>
      <c r="P29" s="15"/>
      <c r="Q29" s="15"/>
      <c r="R29" s="15"/>
      <c r="S29" s="15"/>
      <c r="T29" s="16"/>
      <c r="U29" s="17"/>
      <c r="V29" s="17"/>
      <c r="W29" s="17"/>
      <c r="X29" s="17"/>
      <c r="Y29" s="17"/>
      <c r="Z29" s="17"/>
    </row>
    <row r="30" spans="1:26" ht="15.75" customHeight="1" x14ac:dyDescent="0.25">
      <c r="A30" s="8" t="s">
        <v>63</v>
      </c>
      <c r="B30" s="18" t="s">
        <v>64</v>
      </c>
      <c r="C30" s="10">
        <f t="shared" si="0"/>
        <v>60.33206912800965</v>
      </c>
      <c r="D30" s="11">
        <f t="shared" si="1"/>
        <v>19</v>
      </c>
      <c r="E30" s="12">
        <f>'Wage Dimension'!C31</f>
        <v>60.205172820024117</v>
      </c>
      <c r="F30" s="13">
        <f>'Worker Protection Dimension'!C32</f>
        <v>53.571428571428569</v>
      </c>
      <c r="G30" s="14">
        <f>'Right to Organize'!C33</f>
        <v>70</v>
      </c>
      <c r="H30" s="15"/>
      <c r="I30" s="15"/>
      <c r="J30" s="15"/>
      <c r="K30" s="15"/>
      <c r="L30" s="15"/>
      <c r="M30" s="15"/>
      <c r="N30" s="15"/>
      <c r="O30" s="15"/>
      <c r="P30" s="15"/>
      <c r="Q30" s="15"/>
      <c r="R30" s="15"/>
      <c r="S30" s="15"/>
      <c r="T30" s="16"/>
      <c r="U30" s="17"/>
      <c r="V30" s="17"/>
      <c r="W30" s="17"/>
      <c r="X30" s="17"/>
      <c r="Y30" s="17"/>
      <c r="Z30" s="17"/>
    </row>
    <row r="31" spans="1:26" ht="15.75" customHeight="1" x14ac:dyDescent="0.25">
      <c r="A31" s="8" t="s">
        <v>65</v>
      </c>
      <c r="B31" s="18" t="s">
        <v>66</v>
      </c>
      <c r="C31" s="10">
        <f t="shared" si="0"/>
        <v>40.888588969221438</v>
      </c>
      <c r="D31" s="11">
        <f t="shared" si="1"/>
        <v>31</v>
      </c>
      <c r="E31" s="12">
        <f>'Wage Dimension'!C32</f>
        <v>18.888139089720262</v>
      </c>
      <c r="F31" s="13">
        <f>'Worker Protection Dimension'!C33</f>
        <v>38.095238095238088</v>
      </c>
      <c r="G31" s="14">
        <f>'Right to Organize'!C34</f>
        <v>80</v>
      </c>
      <c r="H31" s="15"/>
      <c r="I31" s="15"/>
      <c r="J31" s="15"/>
      <c r="K31" s="15"/>
      <c r="L31" s="15"/>
      <c r="M31" s="15"/>
      <c r="N31" s="15"/>
      <c r="O31" s="15"/>
      <c r="P31" s="15"/>
      <c r="Q31" s="15"/>
      <c r="R31" s="15"/>
      <c r="S31" s="15"/>
      <c r="T31" s="16"/>
      <c r="U31" s="17"/>
      <c r="V31" s="17"/>
      <c r="W31" s="17"/>
      <c r="X31" s="17"/>
      <c r="Y31" s="17"/>
      <c r="Z31" s="17"/>
    </row>
    <row r="32" spans="1:26" ht="15.75" customHeight="1" x14ac:dyDescent="0.25">
      <c r="A32" s="8" t="s">
        <v>67</v>
      </c>
      <c r="B32" s="18" t="s">
        <v>68</v>
      </c>
      <c r="C32" s="10">
        <f t="shared" si="0"/>
        <v>72.034154353310669</v>
      </c>
      <c r="D32" s="11">
        <f t="shared" si="1"/>
        <v>7</v>
      </c>
      <c r="E32" s="12">
        <f>'Wage Dimension'!C33</f>
        <v>70.710385883276672</v>
      </c>
      <c r="F32" s="13">
        <f>'Worker Protection Dimension'!C34</f>
        <v>60.714285714285715</v>
      </c>
      <c r="G32" s="14">
        <f>'Right to Organize'!C35</f>
        <v>90</v>
      </c>
      <c r="H32" s="15"/>
      <c r="I32" s="15"/>
      <c r="J32" s="15"/>
      <c r="K32" s="15"/>
      <c r="L32" s="15"/>
      <c r="M32" s="15"/>
      <c r="N32" s="15"/>
      <c r="O32" s="15"/>
      <c r="P32" s="15"/>
      <c r="Q32" s="15"/>
      <c r="R32" s="15"/>
      <c r="S32" s="15"/>
      <c r="T32" s="16"/>
      <c r="U32" s="17"/>
      <c r="V32" s="17"/>
      <c r="W32" s="17"/>
      <c r="X32" s="17"/>
      <c r="Y32" s="17"/>
      <c r="Z32" s="17"/>
    </row>
    <row r="33" spans="1:26" ht="15.75" customHeight="1" x14ac:dyDescent="0.25">
      <c r="A33" s="8" t="s">
        <v>69</v>
      </c>
      <c r="B33" s="18" t="s">
        <v>70</v>
      </c>
      <c r="C33" s="10">
        <f t="shared" si="0"/>
        <v>58.348127389897684</v>
      </c>
      <c r="D33" s="11">
        <f t="shared" si="1"/>
        <v>20</v>
      </c>
      <c r="E33" s="12">
        <f>'Wage Dimension'!C34</f>
        <v>60.453651808077552</v>
      </c>
      <c r="F33" s="13">
        <f>'Worker Protection Dimension'!C35</f>
        <v>40.476190476190474</v>
      </c>
      <c r="G33" s="14">
        <f>'Right to Organize'!C36</f>
        <v>80</v>
      </c>
      <c r="H33" s="15"/>
      <c r="I33" s="15"/>
      <c r="J33" s="15"/>
      <c r="K33" s="15"/>
      <c r="L33" s="15"/>
      <c r="M33" s="15"/>
      <c r="N33" s="15"/>
      <c r="O33" s="15"/>
      <c r="P33" s="15"/>
      <c r="Q33" s="15"/>
      <c r="R33" s="15"/>
      <c r="S33" s="15"/>
      <c r="T33" s="16"/>
      <c r="U33" s="17"/>
      <c r="V33" s="17"/>
      <c r="W33" s="17"/>
      <c r="X33" s="17"/>
      <c r="Y33" s="17"/>
      <c r="Z33" s="17"/>
    </row>
    <row r="34" spans="1:26" ht="15.75" customHeight="1" x14ac:dyDescent="0.25">
      <c r="A34" s="8" t="s">
        <v>71</v>
      </c>
      <c r="B34" s="18" t="s">
        <v>72</v>
      </c>
      <c r="C34" s="10">
        <f t="shared" si="0"/>
        <v>83.315542359979361</v>
      </c>
      <c r="D34" s="11">
        <f t="shared" si="1"/>
        <v>4</v>
      </c>
      <c r="E34" s="12">
        <f>'Wage Dimension'!C35</f>
        <v>70.788855899948402</v>
      </c>
      <c r="F34" s="13">
        <f>'Worker Protection Dimension'!C36</f>
        <v>85.714285714285708</v>
      </c>
      <c r="G34" s="14">
        <f>'Right to Organize'!C37</f>
        <v>100</v>
      </c>
      <c r="H34" s="15"/>
      <c r="I34" s="15"/>
      <c r="J34" s="15"/>
      <c r="K34" s="15"/>
      <c r="L34" s="15"/>
      <c r="M34" s="15"/>
      <c r="N34" s="15"/>
      <c r="O34" s="15"/>
      <c r="P34" s="15"/>
      <c r="Q34" s="15"/>
      <c r="R34" s="15"/>
      <c r="S34" s="15"/>
      <c r="T34" s="16"/>
      <c r="U34" s="17"/>
      <c r="V34" s="17"/>
      <c r="W34" s="17"/>
      <c r="X34" s="17"/>
      <c r="Y34" s="17"/>
      <c r="Z34" s="17"/>
    </row>
    <row r="35" spans="1:26" ht="15.75" customHeight="1" x14ac:dyDescent="0.25">
      <c r="A35" s="8" t="s">
        <v>73</v>
      </c>
      <c r="B35" s="18" t="s">
        <v>74</v>
      </c>
      <c r="C35" s="10">
        <f t="shared" si="0"/>
        <v>5.8290768975584974</v>
      </c>
      <c r="D35" s="11">
        <f t="shared" si="1"/>
        <v>52</v>
      </c>
      <c r="E35" s="12">
        <f>'Wage Dimension'!C36</f>
        <v>7.2810255772295793</v>
      </c>
      <c r="F35" s="13">
        <f>'Worker Protection Dimension'!C37</f>
        <v>8.3333333333333321</v>
      </c>
      <c r="G35" s="14">
        <f>'Right to Organize'!C38</f>
        <v>0</v>
      </c>
      <c r="H35" s="15"/>
      <c r="I35" s="15"/>
      <c r="J35" s="15"/>
      <c r="K35" s="15"/>
      <c r="L35" s="15"/>
      <c r="M35" s="15"/>
      <c r="N35" s="15"/>
      <c r="O35" s="15"/>
      <c r="P35" s="15"/>
      <c r="Q35" s="15"/>
      <c r="R35" s="15"/>
      <c r="S35" s="15"/>
      <c r="T35" s="16"/>
      <c r="U35" s="17"/>
      <c r="V35" s="17"/>
      <c r="W35" s="17"/>
      <c r="X35" s="17"/>
      <c r="Y35" s="17"/>
      <c r="Z35" s="17"/>
    </row>
    <row r="36" spans="1:26" ht="15.75" customHeight="1" x14ac:dyDescent="0.25">
      <c r="A36" s="8" t="s">
        <v>75</v>
      </c>
      <c r="B36" s="18" t="s">
        <v>76</v>
      </c>
      <c r="C36" s="10">
        <f t="shared" si="0"/>
        <v>25.223012131277269</v>
      </c>
      <c r="D36" s="11">
        <f t="shared" si="1"/>
        <v>34</v>
      </c>
      <c r="E36" s="12">
        <f>'Wage Dimension'!C37</f>
        <v>21.39086366152651</v>
      </c>
      <c r="F36" s="13">
        <f>'Worker Protection Dimension'!C38</f>
        <v>26.190476190476186</v>
      </c>
      <c r="G36" s="14">
        <f>'Right to Organize'!C39</f>
        <v>30</v>
      </c>
      <c r="H36" s="15"/>
      <c r="I36" s="15"/>
      <c r="J36" s="15"/>
      <c r="K36" s="15"/>
      <c r="L36" s="15"/>
      <c r="M36" s="15"/>
      <c r="N36" s="15"/>
      <c r="O36" s="15"/>
      <c r="P36" s="15"/>
      <c r="Q36" s="15"/>
      <c r="R36" s="15"/>
      <c r="S36" s="15"/>
      <c r="T36" s="16"/>
      <c r="U36" s="17"/>
      <c r="V36" s="17"/>
      <c r="W36" s="17"/>
      <c r="X36" s="17"/>
      <c r="Y36" s="17"/>
      <c r="Z36" s="17"/>
    </row>
    <row r="37" spans="1:26" ht="15.75" customHeight="1" x14ac:dyDescent="0.25">
      <c r="A37" s="8" t="s">
        <v>77</v>
      </c>
      <c r="B37" s="18" t="s">
        <v>78</v>
      </c>
      <c r="C37" s="10">
        <f t="shared" si="0"/>
        <v>51.219790719379247</v>
      </c>
      <c r="D37" s="11">
        <f t="shared" si="1"/>
        <v>24</v>
      </c>
      <c r="E37" s="12">
        <f>'Wage Dimension'!C38</f>
        <v>45.757810131781454</v>
      </c>
      <c r="F37" s="13">
        <f>'Worker Protection Dimension'!C39</f>
        <v>26.190476190476186</v>
      </c>
      <c r="G37" s="14">
        <f>'Right to Organize'!C40</f>
        <v>95</v>
      </c>
      <c r="H37" s="15"/>
      <c r="I37" s="15"/>
      <c r="J37" s="15"/>
      <c r="K37" s="15"/>
      <c r="L37" s="15"/>
      <c r="M37" s="15"/>
      <c r="N37" s="15"/>
      <c r="O37" s="15"/>
      <c r="P37" s="15"/>
      <c r="Q37" s="15"/>
      <c r="R37" s="15"/>
      <c r="S37" s="15"/>
      <c r="T37" s="16"/>
      <c r="U37" s="17"/>
      <c r="V37" s="17"/>
      <c r="W37" s="17"/>
      <c r="X37" s="17"/>
      <c r="Y37" s="17"/>
      <c r="Z37" s="17"/>
    </row>
    <row r="38" spans="1:26" ht="15.75" customHeight="1" x14ac:dyDescent="0.25">
      <c r="A38" s="8" t="s">
        <v>79</v>
      </c>
      <c r="B38" s="18" t="s">
        <v>80</v>
      </c>
      <c r="C38" s="10">
        <f t="shared" si="0"/>
        <v>21.251788973001254</v>
      </c>
      <c r="D38" s="11">
        <f t="shared" si="1"/>
        <v>40</v>
      </c>
      <c r="E38" s="12">
        <f>'Wage Dimension'!C39</f>
        <v>11.462805765836475</v>
      </c>
      <c r="F38" s="13">
        <f>'Worker Protection Dimension'!C40</f>
        <v>26.190476190476186</v>
      </c>
      <c r="G38" s="14">
        <f>'Right to Organize'!C41</f>
        <v>30</v>
      </c>
      <c r="H38" s="15"/>
      <c r="I38" s="15"/>
      <c r="J38" s="15"/>
      <c r="K38" s="15"/>
      <c r="L38" s="15"/>
      <c r="M38" s="15"/>
      <c r="N38" s="15"/>
      <c r="O38" s="15"/>
      <c r="P38" s="15"/>
      <c r="Q38" s="15"/>
      <c r="R38" s="15"/>
      <c r="S38" s="15"/>
      <c r="T38" s="16"/>
      <c r="U38" s="17"/>
      <c r="V38" s="17"/>
      <c r="W38" s="17"/>
      <c r="X38" s="17"/>
      <c r="Y38" s="17"/>
      <c r="Z38" s="17"/>
    </row>
    <row r="39" spans="1:26" ht="15.75" customHeight="1" x14ac:dyDescent="0.25">
      <c r="A39" s="8" t="s">
        <v>81</v>
      </c>
      <c r="B39" s="18" t="s">
        <v>82</v>
      </c>
      <c r="C39" s="10">
        <f t="shared" si="0"/>
        <v>85.131475795338915</v>
      </c>
      <c r="D39" s="11">
        <f t="shared" si="1"/>
        <v>3</v>
      </c>
      <c r="E39" s="12">
        <f>'Wage Dimension'!C40</f>
        <v>69.078689488347294</v>
      </c>
      <c r="F39" s="13">
        <f>'Worker Protection Dimension'!C41</f>
        <v>92.857142857142861</v>
      </c>
      <c r="G39" s="14">
        <f>'Right to Organize'!C42</f>
        <v>100</v>
      </c>
      <c r="H39" s="15"/>
      <c r="I39" s="15"/>
      <c r="J39" s="15"/>
      <c r="K39" s="15"/>
      <c r="L39" s="15"/>
      <c r="M39" s="15"/>
      <c r="N39" s="15"/>
      <c r="O39" s="15"/>
      <c r="P39" s="15"/>
      <c r="Q39" s="15"/>
      <c r="R39" s="15"/>
      <c r="S39" s="15"/>
      <c r="T39" s="16"/>
      <c r="U39" s="17"/>
      <c r="V39" s="17"/>
      <c r="W39" s="17"/>
      <c r="X39" s="17"/>
      <c r="Y39" s="17"/>
      <c r="Z39" s="17"/>
    </row>
    <row r="40" spans="1:26" ht="15.75" customHeight="1" x14ac:dyDescent="0.25">
      <c r="A40" s="8" t="s">
        <v>83</v>
      </c>
      <c r="B40" s="18" t="s">
        <v>84</v>
      </c>
      <c r="C40" s="10">
        <f t="shared" si="0"/>
        <v>35.843149994201369</v>
      </c>
      <c r="D40" s="11">
        <f t="shared" si="1"/>
        <v>32</v>
      </c>
      <c r="E40" s="12">
        <f>'Wage Dimension'!C41</f>
        <v>13.566208318836749</v>
      </c>
      <c r="F40" s="13">
        <f>'Worker Protection Dimension'!C42</f>
        <v>29.761904761904759</v>
      </c>
      <c r="G40" s="14">
        <f>'Right to Organize'!C43</f>
        <v>80</v>
      </c>
      <c r="H40" s="15"/>
      <c r="I40" s="15"/>
      <c r="J40" s="15"/>
      <c r="K40" s="15"/>
      <c r="L40" s="15"/>
      <c r="M40" s="15"/>
      <c r="N40" s="15"/>
      <c r="O40" s="15"/>
      <c r="P40" s="15"/>
      <c r="Q40" s="15"/>
      <c r="R40" s="15"/>
      <c r="S40" s="15"/>
      <c r="T40" s="16"/>
      <c r="U40" s="17"/>
      <c r="V40" s="17"/>
      <c r="W40" s="17"/>
      <c r="X40" s="17"/>
      <c r="Y40" s="17"/>
      <c r="Z40" s="17"/>
    </row>
    <row r="41" spans="1:26" ht="15.75" customHeight="1" x14ac:dyDescent="0.25">
      <c r="A41" s="8" t="s">
        <v>85</v>
      </c>
      <c r="B41" s="18" t="s">
        <v>86</v>
      </c>
      <c r="C41" s="10">
        <f t="shared" si="0"/>
        <v>60.949367182274599</v>
      </c>
      <c r="D41" s="11">
        <f t="shared" si="1"/>
        <v>18</v>
      </c>
      <c r="E41" s="12">
        <f>'Wage Dimension'!C42</f>
        <v>42.998417955686492</v>
      </c>
      <c r="F41" s="13">
        <f>'Worker Protection Dimension'!C43</f>
        <v>67.857142857142861</v>
      </c>
      <c r="G41" s="14">
        <f>'Right to Organize'!C44</f>
        <v>80</v>
      </c>
      <c r="H41" s="15"/>
      <c r="I41" s="15"/>
      <c r="J41" s="15"/>
      <c r="K41" s="15"/>
      <c r="L41" s="15"/>
      <c r="M41" s="15"/>
      <c r="N41" s="15"/>
      <c r="O41" s="15"/>
      <c r="P41" s="15"/>
      <c r="Q41" s="15"/>
      <c r="R41" s="15"/>
      <c r="S41" s="15"/>
      <c r="T41" s="16"/>
      <c r="U41" s="17"/>
      <c r="V41" s="17"/>
      <c r="W41" s="17"/>
      <c r="X41" s="17"/>
      <c r="Y41" s="17"/>
      <c r="Z41" s="17"/>
    </row>
    <row r="42" spans="1:26" ht="15.75" customHeight="1" x14ac:dyDescent="0.25">
      <c r="A42" s="8" t="s">
        <v>87</v>
      </c>
      <c r="B42" s="18" t="s">
        <v>88</v>
      </c>
      <c r="C42" s="10">
        <f t="shared" si="0"/>
        <v>63.799625938585109</v>
      </c>
      <c r="D42" s="11">
        <f t="shared" si="1"/>
        <v>13</v>
      </c>
      <c r="E42" s="12">
        <f>'Wage Dimension'!C43</f>
        <v>53.249064846462758</v>
      </c>
      <c r="F42" s="13">
        <f>'Worker Protection Dimension'!C44</f>
        <v>64.285714285714292</v>
      </c>
      <c r="G42" s="14">
        <f>'Right to Organize'!C45</f>
        <v>80</v>
      </c>
      <c r="H42" s="15"/>
      <c r="I42" s="15"/>
      <c r="J42" s="15"/>
      <c r="K42" s="15"/>
      <c r="L42" s="15"/>
      <c r="M42" s="15"/>
      <c r="N42" s="15"/>
      <c r="O42" s="15"/>
      <c r="P42" s="15"/>
      <c r="Q42" s="15"/>
      <c r="R42" s="15"/>
      <c r="S42" s="15"/>
      <c r="T42" s="16"/>
      <c r="U42" s="17"/>
      <c r="V42" s="17"/>
      <c r="W42" s="17"/>
      <c r="X42" s="17"/>
      <c r="Y42" s="17"/>
      <c r="Z42" s="17"/>
    </row>
    <row r="43" spans="1:26" ht="15.75" customHeight="1" x14ac:dyDescent="0.25">
      <c r="A43" s="8" t="s">
        <v>89</v>
      </c>
      <c r="B43" s="18" t="s">
        <v>90</v>
      </c>
      <c r="C43" s="10">
        <f t="shared" si="0"/>
        <v>12.496842063903875</v>
      </c>
      <c r="D43" s="11">
        <f t="shared" si="1"/>
        <v>47</v>
      </c>
      <c r="E43" s="12">
        <f>'Wage Dimension'!C44</f>
        <v>8.3254384930930261</v>
      </c>
      <c r="F43" s="13">
        <f>'Worker Protection Dimension'!C45</f>
        <v>26.190476190476186</v>
      </c>
      <c r="G43" s="14">
        <f>'Right to Organize'!C46</f>
        <v>0</v>
      </c>
      <c r="H43" s="15"/>
      <c r="I43" s="15"/>
      <c r="J43" s="15"/>
      <c r="K43" s="15"/>
      <c r="L43" s="15"/>
      <c r="M43" s="15"/>
      <c r="N43" s="15"/>
      <c r="O43" s="15"/>
      <c r="P43" s="15"/>
      <c r="Q43" s="15"/>
      <c r="R43" s="15"/>
      <c r="S43" s="15"/>
      <c r="T43" s="16"/>
      <c r="U43" s="17"/>
      <c r="V43" s="17"/>
      <c r="W43" s="17"/>
      <c r="X43" s="17"/>
      <c r="Y43" s="17"/>
      <c r="Z43" s="17"/>
    </row>
    <row r="44" spans="1:26" ht="15.75" customHeight="1" x14ac:dyDescent="0.25">
      <c r="A44" s="8" t="s">
        <v>91</v>
      </c>
      <c r="B44" s="18" t="s">
        <v>92</v>
      </c>
      <c r="C44" s="10">
        <f t="shared" si="0"/>
        <v>45.572725500049785</v>
      </c>
      <c r="D44" s="11">
        <f t="shared" si="1"/>
        <v>29</v>
      </c>
      <c r="E44" s="12">
        <f>'Wage Dimension'!C45</f>
        <v>62.890147083457805</v>
      </c>
      <c r="F44" s="13">
        <f>'Worker Protection Dimension'!C46</f>
        <v>29.761904761904759</v>
      </c>
      <c r="G44" s="14">
        <f>'Right to Organize'!C47</f>
        <v>40</v>
      </c>
      <c r="H44" s="15"/>
      <c r="I44" s="15"/>
      <c r="J44" s="15"/>
      <c r="K44" s="15"/>
      <c r="L44" s="15"/>
      <c r="M44" s="15"/>
      <c r="N44" s="15"/>
      <c r="O44" s="15"/>
      <c r="P44" s="15"/>
      <c r="Q44" s="15"/>
      <c r="R44" s="15"/>
      <c r="S44" s="15"/>
      <c r="T44" s="16"/>
      <c r="U44" s="17"/>
      <c r="V44" s="17"/>
      <c r="W44" s="17"/>
      <c r="X44" s="17"/>
      <c r="Y44" s="17"/>
      <c r="Z44" s="17"/>
    </row>
    <row r="45" spans="1:26" ht="15.75" customHeight="1" x14ac:dyDescent="0.25">
      <c r="A45" s="8" t="s">
        <v>93</v>
      </c>
      <c r="B45" s="18" t="s">
        <v>94</v>
      </c>
      <c r="C45" s="10">
        <f t="shared" si="0"/>
        <v>12.13939121251374</v>
      </c>
      <c r="D45" s="11">
        <f t="shared" si="1"/>
        <v>48</v>
      </c>
      <c r="E45" s="12">
        <f>'Wage Dimension'!C46</f>
        <v>7.4318113646176842</v>
      </c>
      <c r="F45" s="13">
        <f>'Worker Protection Dimension'!C47</f>
        <v>19.047619047619044</v>
      </c>
      <c r="G45" s="14">
        <f>'Right to Organize'!C48</f>
        <v>10</v>
      </c>
      <c r="H45" s="15"/>
      <c r="I45" s="15"/>
      <c r="J45" s="15"/>
      <c r="K45" s="15"/>
      <c r="L45" s="15"/>
      <c r="M45" s="15"/>
      <c r="N45" s="15"/>
      <c r="O45" s="15"/>
      <c r="P45" s="15"/>
      <c r="Q45" s="15"/>
      <c r="R45" s="15"/>
      <c r="S45" s="15"/>
      <c r="T45" s="16"/>
      <c r="U45" s="17"/>
      <c r="V45" s="17"/>
      <c r="W45" s="17"/>
      <c r="X45" s="17"/>
      <c r="Y45" s="17"/>
      <c r="Z45" s="17"/>
    </row>
    <row r="46" spans="1:26" ht="15.75" customHeight="1" x14ac:dyDescent="0.25">
      <c r="A46" s="8" t="s">
        <v>95</v>
      </c>
      <c r="B46" s="18" t="s">
        <v>96</v>
      </c>
      <c r="C46" s="10">
        <f t="shared" si="0"/>
        <v>15.139553336840905</v>
      </c>
      <c r="D46" s="11">
        <f t="shared" si="1"/>
        <v>45</v>
      </c>
      <c r="E46" s="12">
        <f>'Wage Dimension'!C47</f>
        <v>14.932216675435598</v>
      </c>
      <c r="F46" s="13">
        <f>'Worker Protection Dimension'!C48</f>
        <v>26.190476190476186</v>
      </c>
      <c r="G46" s="14">
        <f>'Right to Organize'!C49</f>
        <v>0</v>
      </c>
      <c r="H46" s="15"/>
      <c r="I46" s="15"/>
      <c r="J46" s="15"/>
      <c r="K46" s="15"/>
      <c r="L46" s="15"/>
      <c r="M46" s="15"/>
      <c r="N46" s="15"/>
      <c r="O46" s="15"/>
      <c r="P46" s="15"/>
      <c r="Q46" s="15"/>
      <c r="R46" s="15"/>
      <c r="S46" s="15"/>
      <c r="T46" s="16"/>
      <c r="U46" s="17"/>
      <c r="V46" s="17"/>
      <c r="W46" s="17"/>
      <c r="X46" s="17"/>
      <c r="Y46" s="17"/>
      <c r="Z46" s="17"/>
    </row>
    <row r="47" spans="1:26" ht="15.75" customHeight="1" x14ac:dyDescent="0.25">
      <c r="A47" s="8" t="s">
        <v>97</v>
      </c>
      <c r="B47" s="18" t="s">
        <v>98</v>
      </c>
      <c r="C47" s="10">
        <f t="shared" si="0"/>
        <v>14.114028070247354</v>
      </c>
      <c r="D47" s="11">
        <f t="shared" si="1"/>
        <v>46</v>
      </c>
      <c r="E47" s="12">
        <f>'Wage Dimension'!C48</f>
        <v>9.2434035089517259</v>
      </c>
      <c r="F47" s="13">
        <f>'Worker Protection Dimension'!C49</f>
        <v>29.761904761904759</v>
      </c>
      <c r="G47" s="14">
        <f>'Right to Organize'!C50</f>
        <v>0</v>
      </c>
      <c r="H47" s="15"/>
      <c r="I47" s="15"/>
      <c r="J47" s="15"/>
      <c r="K47" s="15"/>
      <c r="L47" s="15"/>
      <c r="M47" s="15"/>
      <c r="N47" s="15"/>
      <c r="O47" s="15"/>
      <c r="P47" s="15"/>
      <c r="Q47" s="15"/>
      <c r="R47" s="15"/>
      <c r="S47" s="15"/>
      <c r="T47" s="16"/>
      <c r="U47" s="17"/>
      <c r="V47" s="17"/>
      <c r="W47" s="17"/>
      <c r="X47" s="17"/>
      <c r="Y47" s="17"/>
      <c r="Z47" s="17"/>
    </row>
    <row r="48" spans="1:26" ht="15.75" customHeight="1" x14ac:dyDescent="0.25">
      <c r="A48" s="8" t="s">
        <v>99</v>
      </c>
      <c r="B48" s="18" t="s">
        <v>100</v>
      </c>
      <c r="C48" s="10">
        <f t="shared" si="0"/>
        <v>62.769853846880949</v>
      </c>
      <c r="D48" s="11">
        <f t="shared" si="1"/>
        <v>16</v>
      </c>
      <c r="E48" s="12">
        <f>'Wage Dimension'!C49</f>
        <v>56.924634617202358</v>
      </c>
      <c r="F48" s="13">
        <f>'Worker Protection Dimension'!C50</f>
        <v>50</v>
      </c>
      <c r="G48" s="14">
        <f>'Right to Organize'!C51</f>
        <v>90</v>
      </c>
      <c r="H48" s="15"/>
      <c r="I48" s="15"/>
      <c r="J48" s="15"/>
      <c r="K48" s="15"/>
      <c r="L48" s="15"/>
      <c r="M48" s="15"/>
      <c r="N48" s="15"/>
      <c r="O48" s="15"/>
      <c r="P48" s="15"/>
      <c r="Q48" s="15"/>
      <c r="R48" s="15"/>
      <c r="S48" s="15"/>
      <c r="T48" s="16"/>
      <c r="U48" s="17"/>
      <c r="V48" s="17"/>
      <c r="W48" s="17"/>
      <c r="X48" s="17"/>
      <c r="Y48" s="17"/>
      <c r="Z48" s="17"/>
    </row>
    <row r="49" spans="1:26" ht="15.75" customHeight="1" x14ac:dyDescent="0.25">
      <c r="A49" s="8" t="s">
        <v>101</v>
      </c>
      <c r="B49" s="18" t="s">
        <v>102</v>
      </c>
      <c r="C49" s="10">
        <f t="shared" si="0"/>
        <v>51.949695378277944</v>
      </c>
      <c r="D49" s="11">
        <f t="shared" si="1"/>
        <v>23</v>
      </c>
      <c r="E49" s="12">
        <f>'Wage Dimension'!C50</f>
        <v>42.374238445694864</v>
      </c>
      <c r="F49" s="13">
        <f>'Worker Protection Dimension'!C51</f>
        <v>53.571428571428569</v>
      </c>
      <c r="G49" s="14">
        <f>'Right to Organize'!C52</f>
        <v>65</v>
      </c>
      <c r="H49" s="15"/>
      <c r="I49" s="15"/>
      <c r="J49" s="15"/>
      <c r="K49" s="15"/>
      <c r="L49" s="15"/>
      <c r="M49" s="15"/>
      <c r="N49" s="15"/>
      <c r="O49" s="15"/>
      <c r="P49" s="15"/>
      <c r="Q49" s="15"/>
      <c r="R49" s="15"/>
      <c r="S49" s="15"/>
      <c r="T49" s="16"/>
      <c r="U49" s="17"/>
      <c r="V49" s="17"/>
      <c r="W49" s="17"/>
      <c r="X49" s="17"/>
      <c r="Y49" s="17"/>
      <c r="Z49" s="17"/>
    </row>
    <row r="50" spans="1:26" ht="15.75" customHeight="1" x14ac:dyDescent="0.25">
      <c r="A50" s="8" t="s">
        <v>103</v>
      </c>
      <c r="B50" s="18" t="s">
        <v>104</v>
      </c>
      <c r="C50" s="10">
        <f t="shared" si="0"/>
        <v>76.788964345735309</v>
      </c>
      <c r="D50" s="11">
        <f t="shared" si="1"/>
        <v>5</v>
      </c>
      <c r="E50" s="12">
        <f>'Wage Dimension'!C51</f>
        <v>76.347410864338258</v>
      </c>
      <c r="F50" s="13">
        <f>'Worker Protection Dimension'!C52</f>
        <v>75</v>
      </c>
      <c r="G50" s="14">
        <f>'Right to Organize'!C53</f>
        <v>80</v>
      </c>
      <c r="H50" s="15"/>
      <c r="I50" s="15"/>
      <c r="J50" s="15"/>
      <c r="K50" s="15"/>
      <c r="L50" s="15"/>
      <c r="M50" s="15"/>
      <c r="N50" s="15"/>
      <c r="O50" s="15"/>
      <c r="P50" s="15"/>
      <c r="Q50" s="15"/>
      <c r="R50" s="15"/>
      <c r="S50" s="15"/>
      <c r="T50" s="16"/>
      <c r="U50" s="17"/>
      <c r="V50" s="17"/>
      <c r="W50" s="17"/>
      <c r="X50" s="17"/>
      <c r="Y50" s="17"/>
      <c r="Z50" s="17"/>
    </row>
    <row r="51" spans="1:26" ht="15.75" customHeight="1" x14ac:dyDescent="0.25">
      <c r="A51" s="8" t="s">
        <v>105</v>
      </c>
      <c r="B51" s="18" t="s">
        <v>106</v>
      </c>
      <c r="C51" s="10">
        <f t="shared" si="0"/>
        <v>24.844526860076577</v>
      </c>
      <c r="D51" s="11">
        <f t="shared" si="1"/>
        <v>35</v>
      </c>
      <c r="E51" s="12">
        <f>'Wage Dimension'!C52</f>
        <v>36.069650483524782</v>
      </c>
      <c r="F51" s="13">
        <f>'Worker Protection Dimension'!C53</f>
        <v>22.619047619047617</v>
      </c>
      <c r="G51" s="14">
        <f>'Right to Organize'!C54</f>
        <v>10</v>
      </c>
      <c r="H51" s="15"/>
      <c r="I51" s="15"/>
      <c r="J51" s="15"/>
      <c r="K51" s="15"/>
      <c r="L51" s="15"/>
      <c r="M51" s="15"/>
      <c r="N51" s="15"/>
      <c r="O51" s="15"/>
      <c r="P51" s="15"/>
      <c r="Q51" s="15"/>
      <c r="R51" s="15"/>
      <c r="S51" s="15"/>
      <c r="T51" s="16"/>
      <c r="U51" s="17"/>
      <c r="V51" s="17"/>
      <c r="W51" s="17"/>
      <c r="X51" s="17"/>
      <c r="Y51" s="17"/>
      <c r="Z51" s="17"/>
    </row>
    <row r="52" spans="1:26" ht="15.75" customHeight="1" x14ac:dyDescent="0.25">
      <c r="A52" s="8" t="s">
        <v>107</v>
      </c>
      <c r="B52" s="18" t="s">
        <v>108</v>
      </c>
      <c r="C52" s="10">
        <f t="shared" si="0"/>
        <v>24.015537827265991</v>
      </c>
      <c r="D52" s="11">
        <f t="shared" si="1"/>
        <v>37</v>
      </c>
      <c r="E52" s="12">
        <f>'Wage Dimension'!C53</f>
        <v>21.497177901498315</v>
      </c>
      <c r="F52" s="13">
        <f>'Worker Protection Dimension'!C54</f>
        <v>29.761904761904759</v>
      </c>
      <c r="G52" s="14">
        <f>'Right to Organize'!C55</f>
        <v>20</v>
      </c>
      <c r="H52" s="15"/>
      <c r="I52" s="15"/>
      <c r="J52" s="15"/>
      <c r="K52" s="15"/>
      <c r="L52" s="15"/>
      <c r="M52" s="15"/>
      <c r="N52" s="15"/>
      <c r="O52" s="15"/>
      <c r="P52" s="15"/>
      <c r="Q52" s="15"/>
      <c r="R52" s="15"/>
      <c r="S52" s="15"/>
      <c r="T52" s="16"/>
      <c r="U52" s="17"/>
      <c r="V52" s="17"/>
      <c r="W52" s="17"/>
      <c r="X52" s="17"/>
      <c r="Y52" s="17"/>
      <c r="Z52" s="17"/>
    </row>
    <row r="53" spans="1:26" ht="15.75" customHeight="1" x14ac:dyDescent="0.25">
      <c r="A53" s="19" t="s">
        <v>109</v>
      </c>
      <c r="B53" s="20" t="s">
        <v>110</v>
      </c>
      <c r="C53" s="21">
        <f t="shared" si="0"/>
        <v>19.495830529890593</v>
      </c>
      <c r="D53" s="22">
        <f t="shared" si="1"/>
        <v>44</v>
      </c>
      <c r="E53" s="23">
        <f>'Wage Dimension'!C54</f>
        <v>19.572909658059825</v>
      </c>
      <c r="F53" s="24">
        <f>'Worker Protection Dimension'!C55</f>
        <v>26.190476190476186</v>
      </c>
      <c r="G53" s="25">
        <f>'Right to Organize'!C56</f>
        <v>10</v>
      </c>
      <c r="H53" s="15"/>
      <c r="I53" s="15"/>
      <c r="J53" s="15"/>
      <c r="K53" s="15"/>
      <c r="L53" s="15"/>
      <c r="M53" s="15"/>
      <c r="N53" s="15"/>
      <c r="O53" s="15"/>
      <c r="P53" s="15"/>
      <c r="Q53" s="15"/>
      <c r="R53" s="15"/>
      <c r="S53" s="15"/>
      <c r="T53" s="16"/>
      <c r="U53" s="17"/>
      <c r="V53" s="17"/>
      <c r="W53" s="17"/>
      <c r="X53" s="17"/>
      <c r="Y53" s="17"/>
      <c r="Z53" s="17"/>
    </row>
    <row r="54" spans="1:26" ht="15.75" customHeight="1" x14ac:dyDescent="0.25">
      <c r="A54" s="26"/>
      <c r="B54" s="26"/>
      <c r="C54" s="27"/>
      <c r="D54" s="27"/>
      <c r="E54" s="27"/>
      <c r="F54" s="27"/>
      <c r="G54" s="27"/>
      <c r="H54" s="15"/>
      <c r="I54" s="15"/>
      <c r="J54" s="15"/>
      <c r="K54" s="15"/>
      <c r="L54" s="15"/>
      <c r="M54" s="15"/>
      <c r="N54" s="15"/>
      <c r="O54" s="15"/>
      <c r="P54" s="15"/>
      <c r="Q54" s="15"/>
      <c r="R54" s="15"/>
      <c r="S54" s="15"/>
      <c r="T54" s="16"/>
      <c r="U54" s="17"/>
      <c r="V54" s="17"/>
      <c r="W54" s="17"/>
      <c r="X54" s="17"/>
      <c r="Y54" s="17"/>
      <c r="Z54" s="17"/>
    </row>
    <row r="55" spans="1:26" ht="15.75" customHeight="1" x14ac:dyDescent="0.25">
      <c r="A55" s="28" t="s">
        <v>111</v>
      </c>
      <c r="B55" s="29" t="s">
        <v>112</v>
      </c>
      <c r="C55" s="30">
        <f>MAX(C2:C53)</f>
        <v>87.658551673230022</v>
      </c>
      <c r="D55" s="31" t="s">
        <v>112</v>
      </c>
      <c r="E55" s="30">
        <f t="shared" ref="E55:G55" si="2">MAX(E2:E53)</f>
        <v>91.021379183075027</v>
      </c>
      <c r="F55" s="32">
        <f t="shared" si="2"/>
        <v>92.857142857142861</v>
      </c>
      <c r="G55" s="33">
        <f t="shared" si="2"/>
        <v>100</v>
      </c>
      <c r="H55" s="15"/>
      <c r="I55" s="15"/>
      <c r="J55" s="15"/>
      <c r="K55" s="15"/>
      <c r="L55" s="15"/>
      <c r="M55" s="15"/>
      <c r="N55" s="15"/>
      <c r="O55" s="15"/>
      <c r="P55" s="15"/>
      <c r="Q55" s="15"/>
      <c r="R55" s="15"/>
      <c r="S55" s="15"/>
      <c r="T55" s="16"/>
      <c r="U55" s="17"/>
      <c r="V55" s="17"/>
      <c r="W55" s="17"/>
      <c r="X55" s="17"/>
      <c r="Y55" s="17"/>
      <c r="Z55" s="17"/>
    </row>
    <row r="56" spans="1:26" ht="15.75" customHeight="1" x14ac:dyDescent="0.25">
      <c r="A56" s="34" t="s">
        <v>113</v>
      </c>
      <c r="B56" s="35" t="s">
        <v>112</v>
      </c>
      <c r="C56" s="36">
        <f>MIN(C2:C53)</f>
        <v>5.8290768975584974</v>
      </c>
      <c r="D56" s="37" t="s">
        <v>112</v>
      </c>
      <c r="E56" s="36">
        <f t="shared" ref="E56:G56" si="3">MIN(E2:E53)</f>
        <v>7.2810255772295793</v>
      </c>
      <c r="F56" s="38">
        <f t="shared" si="3"/>
        <v>7.1428571428571432</v>
      </c>
      <c r="G56" s="39">
        <f t="shared" si="3"/>
        <v>0</v>
      </c>
      <c r="H56" s="15"/>
      <c r="I56" s="15"/>
      <c r="J56" s="15"/>
      <c r="K56" s="15"/>
      <c r="L56" s="15"/>
      <c r="M56" s="15"/>
      <c r="N56" s="15"/>
      <c r="O56" s="15"/>
      <c r="P56" s="15"/>
      <c r="Q56" s="15"/>
      <c r="R56" s="15"/>
      <c r="S56" s="15"/>
      <c r="T56" s="16"/>
      <c r="U56" s="17"/>
      <c r="V56" s="17"/>
      <c r="W56" s="17"/>
      <c r="X56" s="17"/>
      <c r="Y56" s="17"/>
      <c r="Z56" s="17"/>
    </row>
    <row r="57" spans="1:26" ht="15.75" customHeight="1" x14ac:dyDescent="0.25">
      <c r="A57" s="40" t="s">
        <v>114</v>
      </c>
      <c r="B57" s="41" t="s">
        <v>112</v>
      </c>
      <c r="C57" s="42">
        <f>AVERAGE(C2:C53)</f>
        <v>44.905088451973491</v>
      </c>
      <c r="D57" s="21" t="s">
        <v>112</v>
      </c>
      <c r="E57" s="42">
        <f t="shared" ref="E57:G57" si="4">AVERAGE(E2:E53)</f>
        <v>42.370894206856782</v>
      </c>
      <c r="F57" s="43">
        <f t="shared" si="4"/>
        <v>40.865384615384606</v>
      </c>
      <c r="G57" s="44">
        <f t="shared" si="4"/>
        <v>54.615384615384613</v>
      </c>
      <c r="H57" s="15"/>
      <c r="I57" s="15"/>
      <c r="J57" s="15"/>
      <c r="K57" s="15"/>
      <c r="L57" s="15"/>
      <c r="M57" s="15"/>
      <c r="N57" s="15"/>
      <c r="O57" s="15"/>
      <c r="P57" s="15"/>
      <c r="Q57" s="15"/>
      <c r="R57" s="15"/>
      <c r="S57" s="15"/>
      <c r="T57" s="16"/>
      <c r="U57" s="17"/>
      <c r="V57" s="17"/>
      <c r="W57" s="17"/>
      <c r="X57" s="17"/>
      <c r="Y57" s="17"/>
      <c r="Z57" s="17"/>
    </row>
    <row r="58" spans="1:26" ht="15.75" hidden="1" customHeight="1" x14ac:dyDescent="0.25">
      <c r="A58" s="26"/>
      <c r="B58" s="26"/>
      <c r="C58" s="27"/>
      <c r="D58" s="27"/>
      <c r="E58" s="27"/>
      <c r="F58" s="27"/>
      <c r="G58" s="27"/>
      <c r="H58" s="15"/>
      <c r="I58" s="15"/>
      <c r="J58" s="15"/>
      <c r="K58" s="15"/>
      <c r="L58" s="15"/>
      <c r="M58" s="15"/>
      <c r="N58" s="15"/>
      <c r="O58" s="15"/>
      <c r="P58" s="15"/>
      <c r="Q58" s="15"/>
      <c r="R58" s="15"/>
      <c r="S58" s="15"/>
      <c r="T58" s="16"/>
      <c r="U58" s="17"/>
      <c r="V58" s="17"/>
      <c r="W58" s="17"/>
      <c r="X58" s="17"/>
      <c r="Y58" s="17"/>
      <c r="Z58" s="17"/>
    </row>
    <row r="59" spans="1:26" ht="15.75" hidden="1" customHeight="1" x14ac:dyDescent="0.25">
      <c r="A59" s="26"/>
      <c r="B59" s="26"/>
      <c r="C59" s="27"/>
      <c r="D59" s="27"/>
      <c r="E59" s="27"/>
      <c r="F59" s="27"/>
      <c r="G59" s="27"/>
      <c r="H59" s="15"/>
      <c r="I59" s="15"/>
      <c r="J59" s="15"/>
      <c r="K59" s="15"/>
      <c r="L59" s="15"/>
      <c r="M59" s="15"/>
      <c r="N59" s="15"/>
      <c r="O59" s="15"/>
      <c r="P59" s="15"/>
      <c r="Q59" s="15"/>
      <c r="R59" s="15"/>
      <c r="S59" s="15"/>
      <c r="T59" s="16"/>
      <c r="U59" s="17"/>
      <c r="V59" s="17"/>
      <c r="W59" s="17"/>
      <c r="X59" s="17"/>
      <c r="Y59" s="17"/>
      <c r="Z59" s="17"/>
    </row>
    <row r="60" spans="1:26" ht="15.75" hidden="1" customHeight="1" x14ac:dyDescent="0.25">
      <c r="A60" s="26"/>
      <c r="B60" s="26"/>
      <c r="C60" s="27"/>
      <c r="D60" s="27"/>
      <c r="E60" s="27"/>
      <c r="F60" s="27"/>
      <c r="G60" s="27"/>
      <c r="H60" s="15"/>
      <c r="I60" s="15"/>
      <c r="J60" s="15"/>
      <c r="K60" s="15"/>
      <c r="L60" s="15"/>
      <c r="M60" s="15"/>
      <c r="N60" s="15"/>
      <c r="O60" s="15"/>
      <c r="P60" s="15"/>
      <c r="Q60" s="15"/>
      <c r="R60" s="15"/>
      <c r="S60" s="15"/>
      <c r="T60" s="16"/>
      <c r="U60" s="17"/>
      <c r="V60" s="17"/>
      <c r="W60" s="17"/>
      <c r="X60" s="17"/>
      <c r="Y60" s="17"/>
      <c r="Z60" s="17"/>
    </row>
    <row r="61" spans="1:26" ht="15.75" hidden="1" customHeight="1" x14ac:dyDescent="0.25">
      <c r="A61" s="26"/>
      <c r="B61" s="26"/>
      <c r="C61" s="27"/>
      <c r="D61" s="27"/>
      <c r="E61" s="27"/>
      <c r="F61" s="27"/>
      <c r="G61" s="27"/>
      <c r="H61" s="15"/>
      <c r="I61" s="15"/>
      <c r="J61" s="15"/>
      <c r="K61" s="15"/>
      <c r="L61" s="15"/>
      <c r="M61" s="15"/>
      <c r="N61" s="15"/>
      <c r="O61" s="15"/>
      <c r="P61" s="15"/>
      <c r="Q61" s="15"/>
      <c r="R61" s="15"/>
      <c r="S61" s="15"/>
      <c r="T61" s="16"/>
      <c r="U61" s="17"/>
      <c r="V61" s="17"/>
      <c r="W61" s="17"/>
      <c r="X61" s="17"/>
      <c r="Y61" s="17"/>
      <c r="Z61" s="17"/>
    </row>
    <row r="62" spans="1:26" ht="15.75" hidden="1" customHeight="1" x14ac:dyDescent="0.25">
      <c r="A62" s="26"/>
      <c r="B62" s="26"/>
      <c r="C62" s="27"/>
      <c r="D62" s="27"/>
      <c r="E62" s="27"/>
      <c r="F62" s="27"/>
      <c r="G62" s="27"/>
      <c r="H62" s="15"/>
      <c r="I62" s="15"/>
      <c r="J62" s="15"/>
      <c r="K62" s="15"/>
      <c r="L62" s="15"/>
      <c r="M62" s="15"/>
      <c r="N62" s="15"/>
      <c r="O62" s="15"/>
      <c r="P62" s="15"/>
      <c r="Q62" s="15"/>
      <c r="R62" s="15"/>
      <c r="S62" s="15"/>
      <c r="T62" s="16"/>
      <c r="U62" s="17"/>
      <c r="V62" s="17"/>
      <c r="W62" s="17"/>
      <c r="X62" s="17"/>
      <c r="Y62" s="17"/>
      <c r="Z62" s="17"/>
    </row>
    <row r="63" spans="1:26" ht="15.75" hidden="1" customHeight="1" x14ac:dyDescent="0.25">
      <c r="A63" s="26"/>
      <c r="B63" s="26"/>
      <c r="C63" s="27"/>
      <c r="D63" s="27"/>
      <c r="E63" s="27"/>
      <c r="F63" s="27"/>
      <c r="G63" s="27"/>
      <c r="H63" s="15"/>
      <c r="I63" s="15"/>
      <c r="J63" s="15"/>
      <c r="K63" s="15"/>
      <c r="L63" s="15"/>
      <c r="M63" s="15"/>
      <c r="N63" s="15"/>
      <c r="O63" s="15"/>
      <c r="P63" s="15"/>
      <c r="Q63" s="15"/>
      <c r="R63" s="15"/>
      <c r="S63" s="15"/>
      <c r="T63" s="16"/>
      <c r="U63" s="17"/>
      <c r="V63" s="17"/>
      <c r="W63" s="17"/>
      <c r="X63" s="17"/>
      <c r="Y63" s="17"/>
      <c r="Z63" s="17"/>
    </row>
    <row r="64" spans="1:26" ht="15.75" hidden="1" customHeight="1" x14ac:dyDescent="0.25">
      <c r="A64" s="26"/>
      <c r="B64" s="26"/>
      <c r="C64" s="27"/>
      <c r="D64" s="27"/>
      <c r="E64" s="27"/>
      <c r="F64" s="27"/>
      <c r="G64" s="27"/>
      <c r="H64" s="15"/>
      <c r="I64" s="15"/>
      <c r="J64" s="15"/>
      <c r="K64" s="15"/>
      <c r="L64" s="15"/>
      <c r="M64" s="15"/>
      <c r="N64" s="15"/>
      <c r="O64" s="15"/>
      <c r="P64" s="15"/>
      <c r="Q64" s="15"/>
      <c r="R64" s="15"/>
      <c r="S64" s="15"/>
      <c r="T64" s="16"/>
      <c r="U64" s="17"/>
      <c r="V64" s="17"/>
      <c r="W64" s="17"/>
      <c r="X64" s="17"/>
      <c r="Y64" s="17"/>
      <c r="Z64" s="17"/>
    </row>
    <row r="65" spans="1:26" ht="15.75" hidden="1" customHeight="1" x14ac:dyDescent="0.25">
      <c r="A65" s="26"/>
      <c r="B65" s="26"/>
      <c r="C65" s="27"/>
      <c r="D65" s="27"/>
      <c r="E65" s="27"/>
      <c r="F65" s="27"/>
      <c r="G65" s="27"/>
      <c r="H65" s="15"/>
      <c r="I65" s="15"/>
      <c r="J65" s="15"/>
      <c r="K65" s="15"/>
      <c r="L65" s="15"/>
      <c r="M65" s="15"/>
      <c r="N65" s="15"/>
      <c r="O65" s="15"/>
      <c r="P65" s="15"/>
      <c r="Q65" s="15"/>
      <c r="R65" s="15"/>
      <c r="S65" s="15"/>
      <c r="T65" s="16"/>
      <c r="U65" s="17"/>
      <c r="V65" s="17"/>
      <c r="W65" s="17"/>
      <c r="X65" s="17"/>
      <c r="Y65" s="17"/>
      <c r="Z65" s="17"/>
    </row>
    <row r="66" spans="1:26" ht="15.75" hidden="1" customHeight="1" x14ac:dyDescent="0.25">
      <c r="A66" s="26"/>
      <c r="B66" s="26"/>
      <c r="C66" s="27"/>
      <c r="D66" s="27"/>
      <c r="E66" s="27"/>
      <c r="F66" s="27"/>
      <c r="G66" s="27"/>
      <c r="H66" s="15"/>
      <c r="I66" s="15"/>
      <c r="J66" s="15"/>
      <c r="K66" s="15"/>
      <c r="L66" s="15"/>
      <c r="M66" s="15"/>
      <c r="N66" s="15"/>
      <c r="O66" s="15"/>
      <c r="P66" s="15"/>
      <c r="Q66" s="15"/>
      <c r="R66" s="15"/>
      <c r="S66" s="15"/>
      <c r="T66" s="16"/>
      <c r="U66" s="17"/>
      <c r="V66" s="17"/>
      <c r="W66" s="17"/>
      <c r="X66" s="17"/>
      <c r="Y66" s="17"/>
      <c r="Z66" s="17"/>
    </row>
    <row r="67" spans="1:26" ht="15.75" hidden="1" customHeight="1" x14ac:dyDescent="0.25">
      <c r="A67" s="26"/>
      <c r="B67" s="26"/>
      <c r="C67" s="27"/>
      <c r="D67" s="27"/>
      <c r="E67" s="27"/>
      <c r="F67" s="27"/>
      <c r="G67" s="27"/>
      <c r="H67" s="15"/>
      <c r="I67" s="15"/>
      <c r="J67" s="15"/>
      <c r="K67" s="15"/>
      <c r="L67" s="15"/>
      <c r="M67" s="15"/>
      <c r="N67" s="15"/>
      <c r="O67" s="15"/>
      <c r="P67" s="15"/>
      <c r="Q67" s="15"/>
      <c r="R67" s="15"/>
      <c r="S67" s="15"/>
      <c r="T67" s="16"/>
      <c r="U67" s="17"/>
      <c r="V67" s="17"/>
      <c r="W67" s="17"/>
      <c r="X67" s="17"/>
      <c r="Y67" s="17"/>
      <c r="Z67" s="17"/>
    </row>
    <row r="68" spans="1:26" ht="15.75" hidden="1" customHeight="1" x14ac:dyDescent="0.25">
      <c r="A68" s="26"/>
      <c r="B68" s="26"/>
      <c r="C68" s="27"/>
      <c r="D68" s="27"/>
      <c r="E68" s="27"/>
      <c r="F68" s="27"/>
      <c r="G68" s="27"/>
      <c r="H68" s="15"/>
      <c r="I68" s="15"/>
      <c r="J68" s="15"/>
      <c r="K68" s="15"/>
      <c r="L68" s="15"/>
      <c r="M68" s="15"/>
      <c r="N68" s="15"/>
      <c r="O68" s="15"/>
      <c r="P68" s="15"/>
      <c r="Q68" s="15"/>
      <c r="R68" s="15"/>
      <c r="S68" s="15"/>
      <c r="T68" s="16"/>
      <c r="U68" s="17"/>
      <c r="V68" s="17"/>
      <c r="W68" s="17"/>
      <c r="X68" s="17"/>
      <c r="Y68" s="17"/>
      <c r="Z68" s="17"/>
    </row>
    <row r="69" spans="1:26" ht="15.75" hidden="1" customHeight="1" x14ac:dyDescent="0.25">
      <c r="A69" s="26"/>
      <c r="B69" s="26"/>
      <c r="C69" s="27"/>
      <c r="D69" s="27"/>
      <c r="E69" s="27"/>
      <c r="F69" s="27"/>
      <c r="G69" s="27"/>
      <c r="H69" s="15"/>
      <c r="I69" s="15"/>
      <c r="J69" s="15"/>
      <c r="K69" s="15"/>
      <c r="L69" s="15"/>
      <c r="M69" s="15"/>
      <c r="N69" s="15"/>
      <c r="O69" s="15"/>
      <c r="P69" s="15"/>
      <c r="Q69" s="15"/>
      <c r="R69" s="15"/>
      <c r="S69" s="15"/>
      <c r="T69" s="16"/>
      <c r="U69" s="17"/>
      <c r="V69" s="17"/>
      <c r="W69" s="17"/>
      <c r="X69" s="17"/>
      <c r="Y69" s="17"/>
      <c r="Z69" s="17"/>
    </row>
    <row r="70" spans="1:26" ht="15.75" hidden="1" customHeight="1" x14ac:dyDescent="0.25">
      <c r="A70" s="26"/>
      <c r="B70" s="26"/>
      <c r="C70" s="27"/>
      <c r="D70" s="27"/>
      <c r="E70" s="27"/>
      <c r="F70" s="27"/>
      <c r="G70" s="27"/>
      <c r="H70" s="15"/>
      <c r="I70" s="15"/>
      <c r="J70" s="15"/>
      <c r="K70" s="15"/>
      <c r="L70" s="15"/>
      <c r="M70" s="15"/>
      <c r="N70" s="15"/>
      <c r="O70" s="15"/>
      <c r="P70" s="15"/>
      <c r="Q70" s="15"/>
      <c r="R70" s="15"/>
      <c r="S70" s="15"/>
      <c r="T70" s="16"/>
      <c r="U70" s="17"/>
      <c r="V70" s="17"/>
      <c r="W70" s="17"/>
      <c r="X70" s="17"/>
      <c r="Y70" s="17"/>
      <c r="Z70" s="17"/>
    </row>
    <row r="71" spans="1:26" ht="15.75" hidden="1" customHeight="1" x14ac:dyDescent="0.25">
      <c r="A71" s="26"/>
      <c r="B71" s="26"/>
      <c r="C71" s="27"/>
      <c r="D71" s="27"/>
      <c r="E71" s="27"/>
      <c r="F71" s="27"/>
      <c r="G71" s="27"/>
      <c r="H71" s="15"/>
      <c r="I71" s="15"/>
      <c r="J71" s="15"/>
      <c r="K71" s="15"/>
      <c r="L71" s="15"/>
      <c r="M71" s="15"/>
      <c r="N71" s="15"/>
      <c r="O71" s="15"/>
      <c r="P71" s="15"/>
      <c r="Q71" s="15"/>
      <c r="R71" s="15"/>
      <c r="S71" s="15"/>
      <c r="T71" s="16"/>
      <c r="U71" s="17"/>
      <c r="V71" s="17"/>
      <c r="W71" s="17"/>
      <c r="X71" s="17"/>
      <c r="Y71" s="17"/>
      <c r="Z71" s="17"/>
    </row>
    <row r="72" spans="1:26" ht="15.75" hidden="1" customHeight="1" x14ac:dyDescent="0.25">
      <c r="A72" s="26"/>
      <c r="B72" s="26"/>
      <c r="C72" s="27"/>
      <c r="D72" s="27"/>
      <c r="E72" s="27"/>
      <c r="F72" s="27"/>
      <c r="G72" s="27"/>
      <c r="H72" s="15"/>
      <c r="I72" s="15"/>
      <c r="J72" s="15"/>
      <c r="K72" s="15"/>
      <c r="L72" s="15"/>
      <c r="M72" s="15"/>
      <c r="N72" s="15"/>
      <c r="O72" s="15"/>
      <c r="P72" s="15"/>
      <c r="Q72" s="15"/>
      <c r="R72" s="15"/>
      <c r="S72" s="15"/>
      <c r="T72" s="16"/>
      <c r="U72" s="17"/>
      <c r="V72" s="17"/>
      <c r="W72" s="17"/>
      <c r="X72" s="17"/>
      <c r="Y72" s="17"/>
      <c r="Z72" s="17"/>
    </row>
    <row r="73" spans="1:26" ht="15.75" hidden="1" customHeight="1" x14ac:dyDescent="0.25">
      <c r="A73" s="26"/>
      <c r="B73" s="26"/>
      <c r="C73" s="27"/>
      <c r="D73" s="27"/>
      <c r="E73" s="27"/>
      <c r="F73" s="27"/>
      <c r="G73" s="27"/>
      <c r="H73" s="15"/>
      <c r="I73" s="15"/>
      <c r="J73" s="15"/>
      <c r="K73" s="15"/>
      <c r="L73" s="15"/>
      <c r="M73" s="15"/>
      <c r="N73" s="15"/>
      <c r="O73" s="15"/>
      <c r="P73" s="15"/>
      <c r="Q73" s="15"/>
      <c r="R73" s="15"/>
      <c r="S73" s="15"/>
      <c r="T73" s="16"/>
      <c r="U73" s="17"/>
      <c r="V73" s="17"/>
      <c r="W73" s="17"/>
      <c r="X73" s="17"/>
      <c r="Y73" s="17"/>
      <c r="Z73" s="17"/>
    </row>
    <row r="74" spans="1:26" ht="15.75" hidden="1" customHeight="1" x14ac:dyDescent="0.25">
      <c r="A74" s="26"/>
      <c r="B74" s="26"/>
      <c r="C74" s="27"/>
      <c r="D74" s="27"/>
      <c r="E74" s="27"/>
      <c r="F74" s="27"/>
      <c r="G74" s="27"/>
      <c r="H74" s="15"/>
      <c r="I74" s="15"/>
      <c r="J74" s="15"/>
      <c r="K74" s="15"/>
      <c r="L74" s="15"/>
      <c r="M74" s="15"/>
      <c r="N74" s="15"/>
      <c r="O74" s="15"/>
      <c r="P74" s="15"/>
      <c r="Q74" s="15"/>
      <c r="R74" s="15"/>
      <c r="S74" s="15"/>
      <c r="T74" s="16"/>
      <c r="U74" s="17"/>
      <c r="V74" s="17"/>
      <c r="W74" s="17"/>
      <c r="X74" s="17"/>
      <c r="Y74" s="17"/>
      <c r="Z74" s="17"/>
    </row>
    <row r="75" spans="1:26" ht="15.75" hidden="1" customHeight="1" x14ac:dyDescent="0.25">
      <c r="A75" s="26"/>
      <c r="B75" s="26"/>
      <c r="C75" s="27"/>
      <c r="D75" s="27"/>
      <c r="E75" s="27"/>
      <c r="F75" s="27"/>
      <c r="G75" s="27"/>
      <c r="H75" s="15"/>
      <c r="I75" s="15"/>
      <c r="J75" s="15"/>
      <c r="K75" s="15"/>
      <c r="L75" s="15"/>
      <c r="M75" s="15"/>
      <c r="N75" s="15"/>
      <c r="O75" s="15"/>
      <c r="P75" s="15"/>
      <c r="Q75" s="15"/>
      <c r="R75" s="15"/>
      <c r="S75" s="15"/>
      <c r="T75" s="16"/>
      <c r="U75" s="17"/>
      <c r="V75" s="17"/>
      <c r="W75" s="17"/>
      <c r="X75" s="17"/>
      <c r="Y75" s="17"/>
      <c r="Z75" s="17"/>
    </row>
    <row r="76" spans="1:26" ht="15.75" hidden="1" customHeight="1" x14ac:dyDescent="0.25">
      <c r="A76" s="26"/>
      <c r="B76" s="26"/>
      <c r="C76" s="27"/>
      <c r="D76" s="27"/>
      <c r="E76" s="27"/>
      <c r="F76" s="27"/>
      <c r="G76" s="27"/>
      <c r="H76" s="15"/>
      <c r="I76" s="15"/>
      <c r="J76" s="15"/>
      <c r="K76" s="15"/>
      <c r="L76" s="15"/>
      <c r="M76" s="15"/>
      <c r="N76" s="15"/>
      <c r="O76" s="15"/>
      <c r="P76" s="15"/>
      <c r="Q76" s="15"/>
      <c r="R76" s="15"/>
      <c r="S76" s="15"/>
      <c r="T76" s="16"/>
      <c r="U76" s="17"/>
      <c r="V76" s="17"/>
      <c r="W76" s="17"/>
      <c r="X76" s="17"/>
      <c r="Y76" s="17"/>
      <c r="Z76" s="17"/>
    </row>
    <row r="77" spans="1:26" ht="15.75" hidden="1" customHeight="1" x14ac:dyDescent="0.25">
      <c r="A77" s="26"/>
      <c r="B77" s="26"/>
      <c r="C77" s="27"/>
      <c r="D77" s="27"/>
      <c r="E77" s="27"/>
      <c r="F77" s="27"/>
      <c r="G77" s="27"/>
      <c r="H77" s="15"/>
      <c r="I77" s="15"/>
      <c r="J77" s="15"/>
      <c r="K77" s="15"/>
      <c r="L77" s="15"/>
      <c r="M77" s="15"/>
      <c r="N77" s="15"/>
      <c r="O77" s="15"/>
      <c r="P77" s="15"/>
      <c r="Q77" s="15"/>
      <c r="R77" s="15"/>
      <c r="S77" s="15"/>
      <c r="T77" s="16"/>
      <c r="U77" s="17"/>
      <c r="V77" s="17"/>
      <c r="W77" s="17"/>
      <c r="X77" s="17"/>
      <c r="Y77" s="17"/>
      <c r="Z77" s="17"/>
    </row>
    <row r="78" spans="1:26" ht="15.75" hidden="1" customHeight="1" x14ac:dyDescent="0.25">
      <c r="A78" s="26"/>
      <c r="B78" s="26"/>
      <c r="C78" s="27"/>
      <c r="D78" s="27"/>
      <c r="E78" s="27"/>
      <c r="F78" s="27"/>
      <c r="G78" s="27"/>
      <c r="H78" s="15"/>
      <c r="I78" s="15"/>
      <c r="J78" s="15"/>
      <c r="K78" s="15"/>
      <c r="L78" s="15"/>
      <c r="M78" s="15"/>
      <c r="N78" s="15"/>
      <c r="O78" s="15"/>
      <c r="P78" s="15"/>
      <c r="Q78" s="15"/>
      <c r="R78" s="15"/>
      <c r="S78" s="15"/>
      <c r="T78" s="16"/>
      <c r="U78" s="17"/>
      <c r="V78" s="17"/>
      <c r="W78" s="17"/>
      <c r="X78" s="17"/>
      <c r="Y78" s="17"/>
      <c r="Z78" s="17"/>
    </row>
    <row r="79" spans="1:26" ht="15.75" hidden="1" customHeight="1" x14ac:dyDescent="0.25">
      <c r="A79" s="26"/>
      <c r="B79" s="26"/>
      <c r="C79" s="27"/>
      <c r="D79" s="27"/>
      <c r="E79" s="27"/>
      <c r="F79" s="27"/>
      <c r="G79" s="27"/>
      <c r="H79" s="15"/>
      <c r="I79" s="15"/>
      <c r="J79" s="15"/>
      <c r="K79" s="15"/>
      <c r="L79" s="15"/>
      <c r="M79" s="15"/>
      <c r="N79" s="15"/>
      <c r="O79" s="15"/>
      <c r="P79" s="15"/>
      <c r="Q79" s="15"/>
      <c r="R79" s="15"/>
      <c r="S79" s="15"/>
      <c r="T79" s="16"/>
      <c r="U79" s="17"/>
      <c r="V79" s="17"/>
      <c r="W79" s="17"/>
      <c r="X79" s="17"/>
      <c r="Y79" s="17"/>
      <c r="Z79" s="17"/>
    </row>
    <row r="80" spans="1:26" ht="15.75" hidden="1" customHeight="1" x14ac:dyDescent="0.25">
      <c r="A80" s="26"/>
      <c r="B80" s="26"/>
      <c r="C80" s="27"/>
      <c r="D80" s="27"/>
      <c r="E80" s="27"/>
      <c r="F80" s="27"/>
      <c r="G80" s="27"/>
      <c r="H80" s="15"/>
      <c r="I80" s="15"/>
      <c r="J80" s="15"/>
      <c r="K80" s="15"/>
      <c r="L80" s="15"/>
      <c r="M80" s="15"/>
      <c r="N80" s="15"/>
      <c r="O80" s="15"/>
      <c r="P80" s="15"/>
      <c r="Q80" s="15"/>
      <c r="R80" s="15"/>
      <c r="S80" s="15"/>
      <c r="T80" s="16"/>
      <c r="U80" s="17"/>
      <c r="V80" s="17"/>
      <c r="W80" s="17"/>
      <c r="X80" s="17"/>
      <c r="Y80" s="17"/>
      <c r="Z80" s="17"/>
    </row>
    <row r="81" spans="1:26" ht="15.75" hidden="1" customHeight="1" x14ac:dyDescent="0.25">
      <c r="A81" s="26"/>
      <c r="B81" s="26"/>
      <c r="C81" s="27"/>
      <c r="D81" s="27"/>
      <c r="E81" s="27"/>
      <c r="F81" s="27"/>
      <c r="G81" s="27"/>
      <c r="H81" s="15"/>
      <c r="I81" s="15"/>
      <c r="J81" s="15"/>
      <c r="K81" s="15"/>
      <c r="L81" s="15"/>
      <c r="M81" s="15"/>
      <c r="N81" s="15"/>
      <c r="O81" s="15"/>
      <c r="P81" s="15"/>
      <c r="Q81" s="15"/>
      <c r="R81" s="15"/>
      <c r="S81" s="15"/>
      <c r="T81" s="16"/>
      <c r="U81" s="17"/>
      <c r="V81" s="17"/>
      <c r="W81" s="17"/>
      <c r="X81" s="17"/>
      <c r="Y81" s="17"/>
      <c r="Z81" s="17"/>
    </row>
    <row r="82" spans="1:26" ht="15.75" hidden="1" customHeight="1" x14ac:dyDescent="0.25">
      <c r="A82" s="26"/>
      <c r="B82" s="26"/>
      <c r="C82" s="27"/>
      <c r="D82" s="27"/>
      <c r="E82" s="27"/>
      <c r="F82" s="27"/>
      <c r="G82" s="27"/>
      <c r="H82" s="15"/>
      <c r="I82" s="15"/>
      <c r="J82" s="15"/>
      <c r="K82" s="15"/>
      <c r="L82" s="15"/>
      <c r="M82" s="15"/>
      <c r="N82" s="15"/>
      <c r="O82" s="15"/>
      <c r="P82" s="15"/>
      <c r="Q82" s="15"/>
      <c r="R82" s="15"/>
      <c r="S82" s="15"/>
      <c r="T82" s="16"/>
      <c r="U82" s="17"/>
      <c r="V82" s="17"/>
      <c r="W82" s="17"/>
      <c r="X82" s="17"/>
      <c r="Y82" s="17"/>
      <c r="Z82" s="17"/>
    </row>
    <row r="83" spans="1:26" ht="15.75" hidden="1" customHeight="1" x14ac:dyDescent="0.25">
      <c r="A83" s="26"/>
      <c r="B83" s="26"/>
      <c r="C83" s="27"/>
      <c r="D83" s="27"/>
      <c r="E83" s="27"/>
      <c r="F83" s="27"/>
      <c r="G83" s="27"/>
      <c r="H83" s="15"/>
      <c r="I83" s="15"/>
      <c r="J83" s="15"/>
      <c r="K83" s="15"/>
      <c r="L83" s="15"/>
      <c r="M83" s="15"/>
      <c r="N83" s="15"/>
      <c r="O83" s="15"/>
      <c r="P83" s="15"/>
      <c r="Q83" s="15"/>
      <c r="R83" s="15"/>
      <c r="S83" s="15"/>
      <c r="T83" s="16"/>
      <c r="U83" s="17"/>
      <c r="V83" s="17"/>
      <c r="W83" s="17"/>
      <c r="X83" s="17"/>
      <c r="Y83" s="17"/>
      <c r="Z83" s="17"/>
    </row>
    <row r="84" spans="1:26" ht="15.75" hidden="1" customHeight="1" x14ac:dyDescent="0.25">
      <c r="A84" s="26"/>
      <c r="B84" s="26"/>
      <c r="C84" s="27"/>
      <c r="D84" s="27"/>
      <c r="E84" s="27"/>
      <c r="F84" s="27"/>
      <c r="G84" s="27"/>
      <c r="H84" s="15"/>
      <c r="I84" s="15"/>
      <c r="J84" s="15"/>
      <c r="K84" s="15"/>
      <c r="L84" s="15"/>
      <c r="M84" s="15"/>
      <c r="N84" s="15"/>
      <c r="O84" s="15"/>
      <c r="P84" s="15"/>
      <c r="Q84" s="15"/>
      <c r="R84" s="15"/>
      <c r="S84" s="15"/>
      <c r="T84" s="16"/>
      <c r="U84" s="17"/>
      <c r="V84" s="17"/>
      <c r="W84" s="17"/>
      <c r="X84" s="17"/>
      <c r="Y84" s="17"/>
      <c r="Z84" s="17"/>
    </row>
    <row r="85" spans="1:26" ht="15.75" hidden="1" customHeight="1" x14ac:dyDescent="0.25">
      <c r="A85" s="26"/>
      <c r="B85" s="26"/>
      <c r="C85" s="27"/>
      <c r="D85" s="27"/>
      <c r="E85" s="27"/>
      <c r="F85" s="27"/>
      <c r="G85" s="27"/>
      <c r="H85" s="15"/>
      <c r="I85" s="15"/>
      <c r="J85" s="15"/>
      <c r="K85" s="15"/>
      <c r="L85" s="15"/>
      <c r="M85" s="15"/>
      <c r="N85" s="15"/>
      <c r="O85" s="15"/>
      <c r="P85" s="15"/>
      <c r="Q85" s="15"/>
      <c r="R85" s="15"/>
      <c r="S85" s="15"/>
      <c r="T85" s="16"/>
      <c r="U85" s="17"/>
      <c r="V85" s="17"/>
      <c r="W85" s="17"/>
      <c r="X85" s="17"/>
      <c r="Y85" s="17"/>
      <c r="Z85" s="17"/>
    </row>
    <row r="86" spans="1:26" ht="15.75" hidden="1" customHeight="1" x14ac:dyDescent="0.25">
      <c r="A86" s="26"/>
      <c r="B86" s="26"/>
      <c r="C86" s="27"/>
      <c r="D86" s="27"/>
      <c r="E86" s="27"/>
      <c r="F86" s="27"/>
      <c r="G86" s="27"/>
      <c r="H86" s="15"/>
      <c r="I86" s="15"/>
      <c r="J86" s="15"/>
      <c r="K86" s="15"/>
      <c r="L86" s="15"/>
      <c r="M86" s="15"/>
      <c r="N86" s="15"/>
      <c r="O86" s="15"/>
      <c r="P86" s="15"/>
      <c r="Q86" s="15"/>
      <c r="R86" s="15"/>
      <c r="S86" s="15"/>
      <c r="T86" s="16"/>
      <c r="U86" s="17"/>
      <c r="V86" s="17"/>
      <c r="W86" s="17"/>
      <c r="X86" s="17"/>
      <c r="Y86" s="17"/>
      <c r="Z86" s="17"/>
    </row>
    <row r="87" spans="1:26" ht="15.75" hidden="1" customHeight="1" x14ac:dyDescent="0.25">
      <c r="A87" s="26"/>
      <c r="B87" s="26"/>
      <c r="C87" s="27"/>
      <c r="D87" s="27"/>
      <c r="E87" s="27"/>
      <c r="F87" s="27"/>
      <c r="G87" s="27"/>
      <c r="H87" s="15"/>
      <c r="I87" s="15"/>
      <c r="J87" s="15"/>
      <c r="K87" s="15"/>
      <c r="L87" s="15"/>
      <c r="M87" s="15"/>
      <c r="N87" s="15"/>
      <c r="O87" s="15"/>
      <c r="P87" s="15"/>
      <c r="Q87" s="15"/>
      <c r="R87" s="15"/>
      <c r="S87" s="15"/>
      <c r="T87" s="16"/>
      <c r="U87" s="17"/>
      <c r="V87" s="17"/>
      <c r="W87" s="17"/>
      <c r="X87" s="17"/>
      <c r="Y87" s="17"/>
      <c r="Z87" s="17"/>
    </row>
    <row r="88" spans="1:26" ht="15.75" hidden="1" customHeight="1" x14ac:dyDescent="0.25">
      <c r="A88" s="26"/>
      <c r="B88" s="26"/>
      <c r="C88" s="27"/>
      <c r="D88" s="27"/>
      <c r="E88" s="27"/>
      <c r="F88" s="27"/>
      <c r="G88" s="27"/>
      <c r="H88" s="15"/>
      <c r="I88" s="15"/>
      <c r="J88" s="15"/>
      <c r="K88" s="15"/>
      <c r="L88" s="15"/>
      <c r="M88" s="15"/>
      <c r="N88" s="15"/>
      <c r="O88" s="15"/>
      <c r="P88" s="15"/>
      <c r="Q88" s="15"/>
      <c r="R88" s="15"/>
      <c r="S88" s="15"/>
      <c r="T88" s="16"/>
      <c r="U88" s="17"/>
      <c r="V88" s="17"/>
      <c r="W88" s="17"/>
      <c r="X88" s="17"/>
      <c r="Y88" s="17"/>
      <c r="Z88" s="17"/>
    </row>
    <row r="89" spans="1:26" ht="15.75" hidden="1" customHeight="1" x14ac:dyDescent="0.25">
      <c r="A89" s="26"/>
      <c r="B89" s="26"/>
      <c r="C89" s="27"/>
      <c r="D89" s="27"/>
      <c r="E89" s="27"/>
      <c r="F89" s="27"/>
      <c r="G89" s="27"/>
      <c r="H89" s="15"/>
      <c r="I89" s="15"/>
      <c r="J89" s="15"/>
      <c r="K89" s="15"/>
      <c r="L89" s="15"/>
      <c r="M89" s="15"/>
      <c r="N89" s="15"/>
      <c r="O89" s="15"/>
      <c r="P89" s="15"/>
      <c r="Q89" s="15"/>
      <c r="R89" s="15"/>
      <c r="S89" s="15"/>
      <c r="T89" s="16"/>
      <c r="U89" s="17"/>
      <c r="V89" s="17"/>
      <c r="W89" s="17"/>
      <c r="X89" s="17"/>
      <c r="Y89" s="17"/>
      <c r="Z89" s="17"/>
    </row>
    <row r="90" spans="1:26" ht="15.75" hidden="1" customHeight="1" x14ac:dyDescent="0.25">
      <c r="A90" s="26"/>
      <c r="B90" s="26"/>
      <c r="C90" s="27"/>
      <c r="D90" s="27"/>
      <c r="E90" s="27"/>
      <c r="F90" s="27"/>
      <c r="G90" s="27"/>
      <c r="H90" s="15"/>
      <c r="I90" s="15"/>
      <c r="J90" s="15"/>
      <c r="K90" s="15"/>
      <c r="L90" s="15"/>
      <c r="M90" s="15"/>
      <c r="N90" s="15"/>
      <c r="O90" s="15"/>
      <c r="P90" s="15"/>
      <c r="Q90" s="15"/>
      <c r="R90" s="15"/>
      <c r="S90" s="15"/>
      <c r="T90" s="16"/>
      <c r="U90" s="17"/>
      <c r="V90" s="17"/>
      <c r="W90" s="17"/>
      <c r="X90" s="17"/>
      <c r="Y90" s="17"/>
      <c r="Z90" s="17"/>
    </row>
    <row r="91" spans="1:26" ht="15.75" hidden="1" customHeight="1" x14ac:dyDescent="0.25">
      <c r="A91" s="26"/>
      <c r="B91" s="26"/>
      <c r="C91" s="27"/>
      <c r="D91" s="27"/>
      <c r="E91" s="27"/>
      <c r="F91" s="27"/>
      <c r="G91" s="27"/>
      <c r="H91" s="15"/>
      <c r="I91" s="15"/>
      <c r="J91" s="15"/>
      <c r="K91" s="15"/>
      <c r="L91" s="15"/>
      <c r="M91" s="15"/>
      <c r="N91" s="15"/>
      <c r="O91" s="15"/>
      <c r="P91" s="15"/>
      <c r="Q91" s="15"/>
      <c r="R91" s="15"/>
      <c r="S91" s="15"/>
      <c r="T91" s="16"/>
      <c r="U91" s="17"/>
      <c r="V91" s="17"/>
      <c r="W91" s="17"/>
      <c r="X91" s="17"/>
      <c r="Y91" s="17"/>
      <c r="Z91" s="17"/>
    </row>
    <row r="92" spans="1:26" ht="15.75" hidden="1" customHeight="1" x14ac:dyDescent="0.25">
      <c r="A92" s="26"/>
      <c r="B92" s="26"/>
      <c r="C92" s="27"/>
      <c r="D92" s="27"/>
      <c r="E92" s="27"/>
      <c r="F92" s="27"/>
      <c r="G92" s="27"/>
      <c r="H92" s="15"/>
      <c r="I92" s="15"/>
      <c r="J92" s="15"/>
      <c r="K92" s="15"/>
      <c r="L92" s="15"/>
      <c r="M92" s="15"/>
      <c r="N92" s="15"/>
      <c r="O92" s="15"/>
      <c r="P92" s="15"/>
      <c r="Q92" s="15"/>
      <c r="R92" s="15"/>
      <c r="S92" s="15"/>
      <c r="T92" s="16"/>
      <c r="U92" s="17"/>
      <c r="V92" s="17"/>
      <c r="W92" s="17"/>
      <c r="X92" s="17"/>
      <c r="Y92" s="17"/>
      <c r="Z92" s="17"/>
    </row>
    <row r="93" spans="1:26" ht="15.75" hidden="1" customHeight="1" x14ac:dyDescent="0.25">
      <c r="A93" s="26"/>
      <c r="B93" s="26"/>
      <c r="C93" s="27"/>
      <c r="D93" s="27"/>
      <c r="E93" s="27"/>
      <c r="F93" s="27"/>
      <c r="G93" s="27"/>
      <c r="H93" s="15"/>
      <c r="I93" s="15"/>
      <c r="J93" s="15"/>
      <c r="K93" s="15"/>
      <c r="L93" s="15"/>
      <c r="M93" s="15"/>
      <c r="N93" s="15"/>
      <c r="O93" s="15"/>
      <c r="P93" s="15"/>
      <c r="Q93" s="15"/>
      <c r="R93" s="15"/>
      <c r="S93" s="15"/>
      <c r="T93" s="16"/>
      <c r="U93" s="17"/>
      <c r="V93" s="17"/>
      <c r="W93" s="17"/>
      <c r="X93" s="17"/>
      <c r="Y93" s="17"/>
      <c r="Z93" s="17"/>
    </row>
    <row r="94" spans="1:26" ht="15.75" hidden="1" customHeight="1" x14ac:dyDescent="0.25">
      <c r="A94" s="26"/>
      <c r="B94" s="26"/>
      <c r="C94" s="27"/>
      <c r="D94" s="27"/>
      <c r="E94" s="27"/>
      <c r="F94" s="27"/>
      <c r="G94" s="27"/>
      <c r="H94" s="15"/>
      <c r="I94" s="15"/>
      <c r="J94" s="15"/>
      <c r="K94" s="15"/>
      <c r="L94" s="15"/>
      <c r="M94" s="15"/>
      <c r="N94" s="15"/>
      <c r="O94" s="15"/>
      <c r="P94" s="15"/>
      <c r="Q94" s="15"/>
      <c r="R94" s="15"/>
      <c r="S94" s="15"/>
      <c r="T94" s="16"/>
      <c r="U94" s="17"/>
      <c r="V94" s="17"/>
      <c r="W94" s="17"/>
      <c r="X94" s="17"/>
      <c r="Y94" s="17"/>
      <c r="Z94" s="17"/>
    </row>
    <row r="95" spans="1:26" ht="15.75" hidden="1" customHeight="1" x14ac:dyDescent="0.25">
      <c r="A95" s="26"/>
      <c r="B95" s="26"/>
      <c r="C95" s="27"/>
      <c r="D95" s="27"/>
      <c r="E95" s="27"/>
      <c r="F95" s="27"/>
      <c r="G95" s="27"/>
      <c r="H95" s="15"/>
      <c r="I95" s="15"/>
      <c r="J95" s="15"/>
      <c r="K95" s="15"/>
      <c r="L95" s="15"/>
      <c r="M95" s="15"/>
      <c r="N95" s="15"/>
      <c r="O95" s="15"/>
      <c r="P95" s="15"/>
      <c r="Q95" s="15"/>
      <c r="R95" s="15"/>
      <c r="S95" s="15"/>
      <c r="T95" s="16"/>
      <c r="U95" s="17"/>
      <c r="V95" s="17"/>
      <c r="W95" s="17"/>
      <c r="X95" s="17"/>
      <c r="Y95" s="17"/>
      <c r="Z95" s="17"/>
    </row>
    <row r="96" spans="1:26" ht="15.75" hidden="1" customHeight="1" x14ac:dyDescent="0.25">
      <c r="A96" s="26"/>
      <c r="B96" s="26"/>
      <c r="C96" s="27"/>
      <c r="D96" s="27"/>
      <c r="E96" s="27"/>
      <c r="F96" s="27"/>
      <c r="G96" s="27"/>
      <c r="H96" s="15"/>
      <c r="I96" s="15"/>
      <c r="J96" s="15"/>
      <c r="K96" s="15"/>
      <c r="L96" s="15"/>
      <c r="M96" s="15"/>
      <c r="N96" s="15"/>
      <c r="O96" s="15"/>
      <c r="P96" s="15"/>
      <c r="Q96" s="15"/>
      <c r="R96" s="15"/>
      <c r="S96" s="15"/>
      <c r="T96" s="16"/>
      <c r="U96" s="17"/>
      <c r="V96" s="17"/>
      <c r="W96" s="17"/>
      <c r="X96" s="17"/>
      <c r="Y96" s="17"/>
      <c r="Z96" s="17"/>
    </row>
    <row r="97" spans="1:26" ht="15.75" hidden="1" customHeight="1" x14ac:dyDescent="0.25">
      <c r="A97" s="26"/>
      <c r="B97" s="26"/>
      <c r="C97" s="27"/>
      <c r="D97" s="27"/>
      <c r="E97" s="27"/>
      <c r="F97" s="27"/>
      <c r="G97" s="27"/>
      <c r="H97" s="15"/>
      <c r="I97" s="15"/>
      <c r="J97" s="15"/>
      <c r="K97" s="15"/>
      <c r="L97" s="15"/>
      <c r="M97" s="15"/>
      <c r="N97" s="15"/>
      <c r="O97" s="15"/>
      <c r="P97" s="15"/>
      <c r="Q97" s="15"/>
      <c r="R97" s="15"/>
      <c r="S97" s="15"/>
      <c r="T97" s="16"/>
      <c r="U97" s="17"/>
      <c r="V97" s="17"/>
      <c r="W97" s="17"/>
      <c r="X97" s="17"/>
      <c r="Y97" s="17"/>
      <c r="Z97" s="17"/>
    </row>
    <row r="98" spans="1:26" ht="15.75" hidden="1" customHeight="1" x14ac:dyDescent="0.25">
      <c r="A98" s="26"/>
      <c r="B98" s="26"/>
      <c r="C98" s="27"/>
      <c r="D98" s="27"/>
      <c r="E98" s="27"/>
      <c r="F98" s="27"/>
      <c r="G98" s="27"/>
      <c r="H98" s="15"/>
      <c r="I98" s="15"/>
      <c r="J98" s="15"/>
      <c r="K98" s="15"/>
      <c r="L98" s="15"/>
      <c r="M98" s="15"/>
      <c r="N98" s="15"/>
      <c r="O98" s="15"/>
      <c r="P98" s="15"/>
      <c r="Q98" s="15"/>
      <c r="R98" s="15"/>
      <c r="S98" s="15"/>
      <c r="T98" s="16"/>
      <c r="U98" s="17"/>
      <c r="V98" s="17"/>
      <c r="W98" s="17"/>
      <c r="X98" s="17"/>
      <c r="Y98" s="17"/>
      <c r="Z98" s="17"/>
    </row>
    <row r="99" spans="1:26" ht="15.75" hidden="1" customHeight="1" x14ac:dyDescent="0.25">
      <c r="A99" s="26"/>
      <c r="B99" s="26"/>
      <c r="C99" s="27"/>
      <c r="D99" s="27"/>
      <c r="E99" s="27"/>
      <c r="F99" s="27"/>
      <c r="G99" s="27"/>
      <c r="H99" s="15"/>
      <c r="I99" s="15"/>
      <c r="J99" s="15"/>
      <c r="K99" s="15"/>
      <c r="L99" s="15"/>
      <c r="M99" s="15"/>
      <c r="N99" s="15"/>
      <c r="O99" s="15"/>
      <c r="P99" s="15"/>
      <c r="Q99" s="15"/>
      <c r="R99" s="15"/>
      <c r="S99" s="15"/>
      <c r="T99" s="16"/>
      <c r="U99" s="17"/>
      <c r="V99" s="17"/>
      <c r="W99" s="17"/>
      <c r="X99" s="17"/>
      <c r="Y99" s="17"/>
      <c r="Z99" s="17"/>
    </row>
    <row r="100" spans="1:26" ht="15.75" hidden="1" customHeight="1" x14ac:dyDescent="0.25">
      <c r="A100" s="26"/>
      <c r="B100" s="26"/>
      <c r="C100" s="27"/>
      <c r="D100" s="27"/>
      <c r="E100" s="27"/>
      <c r="F100" s="27"/>
      <c r="G100" s="27"/>
      <c r="H100" s="15"/>
      <c r="I100" s="15"/>
      <c r="J100" s="15"/>
      <c r="K100" s="15"/>
      <c r="L100" s="15"/>
      <c r="M100" s="15"/>
      <c r="N100" s="15"/>
      <c r="O100" s="15"/>
      <c r="P100" s="15"/>
      <c r="Q100" s="15"/>
      <c r="R100" s="15"/>
      <c r="S100" s="15"/>
      <c r="T100" s="16"/>
      <c r="U100" s="17"/>
      <c r="V100" s="17"/>
      <c r="W100" s="17"/>
      <c r="X100" s="17"/>
      <c r="Y100" s="17"/>
      <c r="Z100" s="17"/>
    </row>
    <row r="101" spans="1:26" ht="15.75" hidden="1" customHeight="1" x14ac:dyDescent="0.25">
      <c r="A101" s="26"/>
      <c r="B101" s="26"/>
      <c r="C101" s="27"/>
      <c r="D101" s="27"/>
      <c r="E101" s="27"/>
      <c r="F101" s="27"/>
      <c r="G101" s="27"/>
      <c r="H101" s="15"/>
      <c r="I101" s="15"/>
      <c r="J101" s="15"/>
      <c r="K101" s="15"/>
      <c r="L101" s="15"/>
      <c r="M101" s="15"/>
      <c r="N101" s="15"/>
      <c r="O101" s="15"/>
      <c r="P101" s="15"/>
      <c r="Q101" s="15"/>
      <c r="R101" s="15"/>
      <c r="S101" s="15"/>
      <c r="T101" s="16"/>
      <c r="U101" s="17"/>
      <c r="V101" s="17"/>
      <c r="W101" s="17"/>
      <c r="X101" s="17"/>
      <c r="Y101" s="17"/>
      <c r="Z101" s="17"/>
    </row>
    <row r="102" spans="1:26" ht="15.75" hidden="1" customHeight="1" x14ac:dyDescent="0.25">
      <c r="A102" s="26"/>
      <c r="B102" s="26"/>
      <c r="C102" s="27"/>
      <c r="D102" s="27"/>
      <c r="E102" s="27"/>
      <c r="F102" s="27"/>
      <c r="G102" s="27"/>
      <c r="H102" s="15"/>
      <c r="I102" s="15"/>
      <c r="J102" s="15"/>
      <c r="K102" s="15"/>
      <c r="L102" s="15"/>
      <c r="M102" s="15"/>
      <c r="N102" s="15"/>
      <c r="O102" s="15"/>
      <c r="P102" s="15"/>
      <c r="Q102" s="15"/>
      <c r="R102" s="15"/>
      <c r="S102" s="15"/>
      <c r="T102" s="16"/>
      <c r="U102" s="17"/>
      <c r="V102" s="17"/>
      <c r="W102" s="17"/>
      <c r="X102" s="17"/>
      <c r="Y102" s="17"/>
      <c r="Z102" s="17"/>
    </row>
    <row r="103" spans="1:26" ht="15.75" hidden="1" customHeight="1" x14ac:dyDescent="0.25">
      <c r="A103" s="26"/>
      <c r="B103" s="26"/>
      <c r="C103" s="27"/>
      <c r="D103" s="27"/>
      <c r="E103" s="27"/>
      <c r="F103" s="27"/>
      <c r="G103" s="27"/>
      <c r="H103" s="15"/>
      <c r="I103" s="15"/>
      <c r="J103" s="15"/>
      <c r="K103" s="15"/>
      <c r="L103" s="15"/>
      <c r="M103" s="15"/>
      <c r="N103" s="15"/>
      <c r="O103" s="15"/>
      <c r="P103" s="15"/>
      <c r="Q103" s="15"/>
      <c r="R103" s="15"/>
      <c r="S103" s="15"/>
      <c r="T103" s="16"/>
      <c r="U103" s="17"/>
      <c r="V103" s="17"/>
      <c r="W103" s="17"/>
      <c r="X103" s="17"/>
      <c r="Y103" s="17"/>
      <c r="Z103" s="17"/>
    </row>
    <row r="104" spans="1:26" ht="15.75" hidden="1" customHeight="1" x14ac:dyDescent="0.25">
      <c r="A104" s="26"/>
      <c r="B104" s="26"/>
      <c r="C104" s="27"/>
      <c r="D104" s="27"/>
      <c r="E104" s="27"/>
      <c r="F104" s="27"/>
      <c r="G104" s="27"/>
      <c r="H104" s="15"/>
      <c r="I104" s="15"/>
      <c r="J104" s="15"/>
      <c r="K104" s="15"/>
      <c r="L104" s="15"/>
      <c r="M104" s="15"/>
      <c r="N104" s="15"/>
      <c r="O104" s="15"/>
      <c r="P104" s="15"/>
      <c r="Q104" s="15"/>
      <c r="R104" s="15"/>
      <c r="S104" s="15"/>
      <c r="T104" s="16"/>
      <c r="U104" s="17"/>
      <c r="V104" s="17"/>
      <c r="W104" s="17"/>
      <c r="X104" s="17"/>
      <c r="Y104" s="17"/>
      <c r="Z104" s="17"/>
    </row>
    <row r="105" spans="1:26" ht="15.75" hidden="1" customHeight="1" x14ac:dyDescent="0.25">
      <c r="A105" s="26"/>
      <c r="B105" s="26"/>
      <c r="C105" s="27"/>
      <c r="D105" s="27"/>
      <c r="E105" s="27"/>
      <c r="F105" s="27"/>
      <c r="G105" s="27"/>
      <c r="H105" s="15"/>
      <c r="I105" s="15"/>
      <c r="J105" s="15"/>
      <c r="K105" s="15"/>
      <c r="L105" s="15"/>
      <c r="M105" s="15"/>
      <c r="N105" s="15"/>
      <c r="O105" s="15"/>
      <c r="P105" s="15"/>
      <c r="Q105" s="15"/>
      <c r="R105" s="15"/>
      <c r="S105" s="15"/>
      <c r="T105" s="16"/>
      <c r="U105" s="17"/>
      <c r="V105" s="17"/>
      <c r="W105" s="17"/>
      <c r="X105" s="17"/>
      <c r="Y105" s="17"/>
      <c r="Z105" s="17"/>
    </row>
    <row r="106" spans="1:26" ht="15.75" hidden="1" customHeight="1" x14ac:dyDescent="0.25">
      <c r="A106" s="26"/>
      <c r="B106" s="26"/>
      <c r="C106" s="27"/>
      <c r="D106" s="27"/>
      <c r="E106" s="27"/>
      <c r="F106" s="27"/>
      <c r="G106" s="27"/>
      <c r="H106" s="15"/>
      <c r="I106" s="15"/>
      <c r="J106" s="15"/>
      <c r="K106" s="15"/>
      <c r="L106" s="15"/>
      <c r="M106" s="15"/>
      <c r="N106" s="15"/>
      <c r="O106" s="15"/>
      <c r="P106" s="15"/>
      <c r="Q106" s="15"/>
      <c r="R106" s="15"/>
      <c r="S106" s="15"/>
      <c r="T106" s="16"/>
      <c r="U106" s="17"/>
      <c r="V106" s="17"/>
      <c r="W106" s="17"/>
      <c r="X106" s="17"/>
      <c r="Y106" s="17"/>
      <c r="Z106" s="17"/>
    </row>
    <row r="107" spans="1:26" ht="15.75" hidden="1" customHeight="1" x14ac:dyDescent="0.25">
      <c r="A107" s="26"/>
      <c r="B107" s="26"/>
      <c r="C107" s="27"/>
      <c r="D107" s="27"/>
      <c r="E107" s="27"/>
      <c r="F107" s="27"/>
      <c r="G107" s="27"/>
      <c r="H107" s="15"/>
      <c r="I107" s="15"/>
      <c r="J107" s="15"/>
      <c r="K107" s="15"/>
      <c r="L107" s="15"/>
      <c r="M107" s="15"/>
      <c r="N107" s="15"/>
      <c r="O107" s="15"/>
      <c r="P107" s="15"/>
      <c r="Q107" s="15"/>
      <c r="R107" s="15"/>
      <c r="S107" s="15"/>
      <c r="T107" s="16"/>
      <c r="U107" s="17"/>
      <c r="V107" s="17"/>
      <c r="W107" s="17"/>
      <c r="X107" s="17"/>
      <c r="Y107" s="17"/>
      <c r="Z107" s="17"/>
    </row>
    <row r="108" spans="1:26" ht="15.75" hidden="1" customHeight="1" x14ac:dyDescent="0.25">
      <c r="A108" s="26"/>
      <c r="B108" s="26"/>
      <c r="C108" s="27"/>
      <c r="D108" s="27"/>
      <c r="E108" s="27"/>
      <c r="F108" s="27"/>
      <c r="G108" s="27"/>
      <c r="H108" s="15"/>
      <c r="I108" s="15"/>
      <c r="J108" s="15"/>
      <c r="K108" s="15"/>
      <c r="L108" s="15"/>
      <c r="M108" s="15"/>
      <c r="N108" s="15"/>
      <c r="O108" s="15"/>
      <c r="P108" s="15"/>
      <c r="Q108" s="15"/>
      <c r="R108" s="15"/>
      <c r="S108" s="15"/>
      <c r="T108" s="16"/>
      <c r="U108" s="17"/>
      <c r="V108" s="17"/>
      <c r="W108" s="17"/>
      <c r="X108" s="17"/>
      <c r="Y108" s="17"/>
      <c r="Z108" s="17"/>
    </row>
    <row r="109" spans="1:26" ht="15.75" hidden="1" customHeight="1" x14ac:dyDescent="0.25">
      <c r="A109" s="26"/>
      <c r="B109" s="26"/>
      <c r="C109" s="27"/>
      <c r="D109" s="27"/>
      <c r="E109" s="27"/>
      <c r="F109" s="27"/>
      <c r="G109" s="27"/>
      <c r="H109" s="15"/>
      <c r="I109" s="15"/>
      <c r="J109" s="15"/>
      <c r="K109" s="15"/>
      <c r="L109" s="15"/>
      <c r="M109" s="15"/>
      <c r="N109" s="15"/>
      <c r="O109" s="15"/>
      <c r="P109" s="15"/>
      <c r="Q109" s="15"/>
      <c r="R109" s="15"/>
      <c r="S109" s="15"/>
      <c r="T109" s="16"/>
      <c r="U109" s="17"/>
      <c r="V109" s="17"/>
      <c r="W109" s="17"/>
      <c r="X109" s="17"/>
      <c r="Y109" s="17"/>
      <c r="Z109" s="17"/>
    </row>
    <row r="110" spans="1:26" ht="15.75" hidden="1" customHeight="1" x14ac:dyDescent="0.25">
      <c r="A110" s="26"/>
      <c r="B110" s="26"/>
      <c r="C110" s="27"/>
      <c r="D110" s="27"/>
      <c r="E110" s="27"/>
      <c r="F110" s="27"/>
      <c r="G110" s="27"/>
      <c r="H110" s="15"/>
      <c r="I110" s="15"/>
      <c r="J110" s="15"/>
      <c r="K110" s="15"/>
      <c r="L110" s="15"/>
      <c r="M110" s="15"/>
      <c r="N110" s="15"/>
      <c r="O110" s="15"/>
      <c r="P110" s="15"/>
      <c r="Q110" s="15"/>
      <c r="R110" s="15"/>
      <c r="S110" s="15"/>
      <c r="T110" s="16"/>
      <c r="U110" s="17"/>
      <c r="V110" s="17"/>
      <c r="W110" s="17"/>
      <c r="X110" s="17"/>
      <c r="Y110" s="17"/>
      <c r="Z110" s="17"/>
    </row>
    <row r="111" spans="1:26" ht="15.75" hidden="1" customHeight="1" x14ac:dyDescent="0.25">
      <c r="A111" s="26"/>
      <c r="B111" s="26"/>
      <c r="C111" s="27"/>
      <c r="D111" s="27"/>
      <c r="E111" s="27"/>
      <c r="F111" s="27"/>
      <c r="G111" s="27"/>
      <c r="H111" s="15"/>
      <c r="I111" s="15"/>
      <c r="J111" s="15"/>
      <c r="K111" s="15"/>
      <c r="L111" s="15"/>
      <c r="M111" s="15"/>
      <c r="N111" s="15"/>
      <c r="O111" s="15"/>
      <c r="P111" s="15"/>
      <c r="Q111" s="15"/>
      <c r="R111" s="15"/>
      <c r="S111" s="15"/>
      <c r="T111" s="16"/>
      <c r="U111" s="17"/>
      <c r="V111" s="17"/>
      <c r="W111" s="17"/>
      <c r="X111" s="17"/>
      <c r="Y111" s="17"/>
      <c r="Z111" s="17"/>
    </row>
    <row r="112" spans="1:26" ht="15.75" hidden="1" customHeight="1" x14ac:dyDescent="0.25">
      <c r="A112" s="26"/>
      <c r="B112" s="26"/>
      <c r="C112" s="27"/>
      <c r="D112" s="27"/>
      <c r="E112" s="27"/>
      <c r="F112" s="27"/>
      <c r="G112" s="27"/>
      <c r="H112" s="15"/>
      <c r="I112" s="15"/>
      <c r="J112" s="15"/>
      <c r="K112" s="15"/>
      <c r="L112" s="15"/>
      <c r="M112" s="15"/>
      <c r="N112" s="15"/>
      <c r="O112" s="15"/>
      <c r="P112" s="15"/>
      <c r="Q112" s="15"/>
      <c r="R112" s="15"/>
      <c r="S112" s="15"/>
      <c r="T112" s="16"/>
      <c r="U112" s="17"/>
      <c r="V112" s="17"/>
      <c r="W112" s="17"/>
      <c r="X112" s="17"/>
      <c r="Y112" s="17"/>
      <c r="Z112" s="17"/>
    </row>
    <row r="113" spans="1:26" ht="15.75" hidden="1" customHeight="1" x14ac:dyDescent="0.25">
      <c r="A113" s="26"/>
      <c r="B113" s="26"/>
      <c r="C113" s="27"/>
      <c r="D113" s="27"/>
      <c r="E113" s="27"/>
      <c r="F113" s="27"/>
      <c r="G113" s="27"/>
      <c r="H113" s="15"/>
      <c r="I113" s="15"/>
      <c r="J113" s="15"/>
      <c r="K113" s="15"/>
      <c r="L113" s="15"/>
      <c r="M113" s="15"/>
      <c r="N113" s="15"/>
      <c r="O113" s="15"/>
      <c r="P113" s="15"/>
      <c r="Q113" s="15"/>
      <c r="R113" s="15"/>
      <c r="S113" s="15"/>
      <c r="T113" s="16"/>
      <c r="U113" s="17"/>
      <c r="V113" s="17"/>
      <c r="W113" s="17"/>
      <c r="X113" s="17"/>
      <c r="Y113" s="17"/>
      <c r="Z113" s="17"/>
    </row>
    <row r="114" spans="1:26" ht="15.75" hidden="1" customHeight="1" x14ac:dyDescent="0.25">
      <c r="A114" s="26"/>
      <c r="B114" s="26"/>
      <c r="C114" s="27"/>
      <c r="D114" s="27"/>
      <c r="E114" s="27"/>
      <c r="F114" s="27"/>
      <c r="G114" s="27"/>
      <c r="H114" s="15"/>
      <c r="I114" s="15"/>
      <c r="J114" s="15"/>
      <c r="K114" s="15"/>
      <c r="L114" s="15"/>
      <c r="M114" s="15"/>
      <c r="N114" s="15"/>
      <c r="O114" s="15"/>
      <c r="P114" s="15"/>
      <c r="Q114" s="15"/>
      <c r="R114" s="15"/>
      <c r="S114" s="15"/>
      <c r="T114" s="16"/>
      <c r="U114" s="17"/>
      <c r="V114" s="17"/>
      <c r="W114" s="17"/>
      <c r="X114" s="17"/>
      <c r="Y114" s="17"/>
      <c r="Z114" s="17"/>
    </row>
    <row r="115" spans="1:26" ht="15.75" hidden="1" customHeight="1" x14ac:dyDescent="0.25">
      <c r="A115" s="26"/>
      <c r="B115" s="26"/>
      <c r="C115" s="27"/>
      <c r="D115" s="27"/>
      <c r="E115" s="27"/>
      <c r="F115" s="27"/>
      <c r="G115" s="27"/>
      <c r="H115" s="15"/>
      <c r="I115" s="15"/>
      <c r="J115" s="15"/>
      <c r="K115" s="15"/>
      <c r="L115" s="15"/>
      <c r="M115" s="15"/>
      <c r="N115" s="15"/>
      <c r="O115" s="15"/>
      <c r="P115" s="15"/>
      <c r="Q115" s="15"/>
      <c r="R115" s="15"/>
      <c r="S115" s="15"/>
      <c r="T115" s="16"/>
      <c r="U115" s="17"/>
      <c r="V115" s="17"/>
      <c r="W115" s="17"/>
      <c r="X115" s="17"/>
      <c r="Y115" s="17"/>
      <c r="Z115" s="17"/>
    </row>
    <row r="116" spans="1:26" ht="15.75" hidden="1" customHeight="1" x14ac:dyDescent="0.25">
      <c r="A116" s="26"/>
      <c r="B116" s="26"/>
      <c r="C116" s="27"/>
      <c r="D116" s="27"/>
      <c r="E116" s="27"/>
      <c r="F116" s="27"/>
      <c r="G116" s="27"/>
      <c r="H116" s="15"/>
      <c r="I116" s="15"/>
      <c r="J116" s="15"/>
      <c r="K116" s="15"/>
      <c r="L116" s="15"/>
      <c r="M116" s="15"/>
      <c r="N116" s="15"/>
      <c r="O116" s="15"/>
      <c r="P116" s="15"/>
      <c r="Q116" s="15"/>
      <c r="R116" s="15"/>
      <c r="S116" s="15"/>
      <c r="T116" s="16"/>
      <c r="U116" s="17"/>
      <c r="V116" s="17"/>
      <c r="W116" s="17"/>
      <c r="X116" s="17"/>
      <c r="Y116" s="17"/>
      <c r="Z116" s="17"/>
    </row>
    <row r="117" spans="1:26" ht="15.75" hidden="1" customHeight="1" x14ac:dyDescent="0.25">
      <c r="A117" s="26"/>
      <c r="B117" s="26"/>
      <c r="C117" s="27"/>
      <c r="D117" s="27"/>
      <c r="E117" s="27"/>
      <c r="F117" s="27"/>
      <c r="G117" s="27"/>
      <c r="H117" s="15"/>
      <c r="I117" s="15"/>
      <c r="J117" s="15"/>
      <c r="K117" s="15"/>
      <c r="L117" s="15"/>
      <c r="M117" s="15"/>
      <c r="N117" s="15"/>
      <c r="O117" s="15"/>
      <c r="P117" s="15"/>
      <c r="Q117" s="15"/>
      <c r="R117" s="15"/>
      <c r="S117" s="15"/>
      <c r="T117" s="16"/>
      <c r="U117" s="17"/>
      <c r="V117" s="17"/>
      <c r="W117" s="17"/>
      <c r="X117" s="17"/>
      <c r="Y117" s="17"/>
      <c r="Z117" s="17"/>
    </row>
    <row r="118" spans="1:26" ht="15.75" hidden="1" customHeight="1" x14ac:dyDescent="0.25">
      <c r="A118" s="26"/>
      <c r="B118" s="26"/>
      <c r="C118" s="27"/>
      <c r="D118" s="27"/>
      <c r="E118" s="27"/>
      <c r="F118" s="27"/>
      <c r="G118" s="27"/>
      <c r="H118" s="15"/>
      <c r="I118" s="15"/>
      <c r="J118" s="15"/>
      <c r="K118" s="15"/>
      <c r="L118" s="15"/>
      <c r="M118" s="15"/>
      <c r="N118" s="15"/>
      <c r="O118" s="15"/>
      <c r="P118" s="15"/>
      <c r="Q118" s="15"/>
      <c r="R118" s="15"/>
      <c r="S118" s="15"/>
      <c r="T118" s="16"/>
      <c r="U118" s="17"/>
      <c r="V118" s="17"/>
      <c r="W118" s="17"/>
      <c r="X118" s="17"/>
      <c r="Y118" s="17"/>
      <c r="Z118" s="17"/>
    </row>
    <row r="119" spans="1:26" ht="15.75" hidden="1" customHeight="1" x14ac:dyDescent="0.25">
      <c r="A119" s="26"/>
      <c r="B119" s="26"/>
      <c r="C119" s="27"/>
      <c r="D119" s="27"/>
      <c r="E119" s="27"/>
      <c r="F119" s="27"/>
      <c r="G119" s="27"/>
      <c r="H119" s="15"/>
      <c r="I119" s="15"/>
      <c r="J119" s="15"/>
      <c r="K119" s="15"/>
      <c r="L119" s="15"/>
      <c r="M119" s="15"/>
      <c r="N119" s="15"/>
      <c r="O119" s="15"/>
      <c r="P119" s="15"/>
      <c r="Q119" s="15"/>
      <c r="R119" s="15"/>
      <c r="S119" s="15"/>
      <c r="T119" s="16"/>
      <c r="U119" s="17"/>
      <c r="V119" s="17"/>
      <c r="W119" s="17"/>
      <c r="X119" s="17"/>
      <c r="Y119" s="17"/>
      <c r="Z119" s="17"/>
    </row>
    <row r="120" spans="1:26" ht="15.75" hidden="1" customHeight="1" x14ac:dyDescent="0.25">
      <c r="A120" s="26"/>
      <c r="B120" s="26"/>
      <c r="C120" s="27"/>
      <c r="D120" s="27"/>
      <c r="E120" s="27"/>
      <c r="F120" s="27"/>
      <c r="G120" s="27"/>
      <c r="H120" s="15"/>
      <c r="I120" s="15"/>
      <c r="J120" s="15"/>
      <c r="K120" s="15"/>
      <c r="L120" s="15"/>
      <c r="M120" s="15"/>
      <c r="N120" s="15"/>
      <c r="O120" s="15"/>
      <c r="P120" s="15"/>
      <c r="Q120" s="15"/>
      <c r="R120" s="15"/>
      <c r="S120" s="15"/>
      <c r="T120" s="16"/>
      <c r="U120" s="17"/>
      <c r="V120" s="17"/>
      <c r="W120" s="17"/>
      <c r="X120" s="17"/>
      <c r="Y120" s="17"/>
      <c r="Z120" s="17"/>
    </row>
    <row r="121" spans="1:26" ht="15.75" hidden="1" customHeight="1" x14ac:dyDescent="0.25">
      <c r="A121" s="26"/>
      <c r="B121" s="26"/>
      <c r="C121" s="27"/>
      <c r="D121" s="27"/>
      <c r="E121" s="27"/>
      <c r="F121" s="27"/>
      <c r="G121" s="27"/>
      <c r="H121" s="15"/>
      <c r="I121" s="15"/>
      <c r="J121" s="15"/>
      <c r="K121" s="15"/>
      <c r="L121" s="15"/>
      <c r="M121" s="15"/>
      <c r="N121" s="15"/>
      <c r="O121" s="15"/>
      <c r="P121" s="15"/>
      <c r="Q121" s="15"/>
      <c r="R121" s="15"/>
      <c r="S121" s="15"/>
      <c r="T121" s="16"/>
      <c r="U121" s="17"/>
      <c r="V121" s="17"/>
      <c r="W121" s="17"/>
      <c r="X121" s="17"/>
      <c r="Y121" s="17"/>
      <c r="Z121" s="17"/>
    </row>
    <row r="122" spans="1:26" ht="15.75" hidden="1" customHeight="1" x14ac:dyDescent="0.25">
      <c r="A122" s="26"/>
      <c r="B122" s="26"/>
      <c r="C122" s="27"/>
      <c r="D122" s="27"/>
      <c r="E122" s="27"/>
      <c r="F122" s="27"/>
      <c r="G122" s="27"/>
      <c r="H122" s="15"/>
      <c r="I122" s="15"/>
      <c r="J122" s="15"/>
      <c r="K122" s="15"/>
      <c r="L122" s="15"/>
      <c r="M122" s="15"/>
      <c r="N122" s="15"/>
      <c r="O122" s="15"/>
      <c r="P122" s="15"/>
      <c r="Q122" s="15"/>
      <c r="R122" s="15"/>
      <c r="S122" s="15"/>
      <c r="T122" s="16"/>
      <c r="U122" s="17"/>
      <c r="V122" s="17"/>
      <c r="W122" s="17"/>
      <c r="X122" s="17"/>
      <c r="Y122" s="17"/>
      <c r="Z122" s="17"/>
    </row>
    <row r="123" spans="1:26" ht="15.75" hidden="1" customHeight="1" x14ac:dyDescent="0.25">
      <c r="A123" s="26"/>
      <c r="B123" s="26"/>
      <c r="C123" s="27"/>
      <c r="D123" s="27"/>
      <c r="E123" s="27"/>
      <c r="F123" s="27"/>
      <c r="G123" s="27"/>
      <c r="H123" s="15"/>
      <c r="I123" s="15"/>
      <c r="J123" s="15"/>
      <c r="K123" s="15"/>
      <c r="L123" s="15"/>
      <c r="M123" s="15"/>
      <c r="N123" s="15"/>
      <c r="O123" s="15"/>
      <c r="P123" s="15"/>
      <c r="Q123" s="15"/>
      <c r="R123" s="15"/>
      <c r="S123" s="15"/>
      <c r="T123" s="16"/>
      <c r="U123" s="17"/>
      <c r="V123" s="17"/>
      <c r="W123" s="17"/>
      <c r="X123" s="17"/>
      <c r="Y123" s="17"/>
      <c r="Z123" s="17"/>
    </row>
    <row r="124" spans="1:26" ht="15.75" hidden="1" customHeight="1" x14ac:dyDescent="0.25">
      <c r="A124" s="26"/>
      <c r="B124" s="26"/>
      <c r="C124" s="27"/>
      <c r="D124" s="27"/>
      <c r="E124" s="27"/>
      <c r="F124" s="27"/>
      <c r="G124" s="27"/>
      <c r="H124" s="15"/>
      <c r="I124" s="15"/>
      <c r="J124" s="15"/>
      <c r="K124" s="15"/>
      <c r="L124" s="15"/>
      <c r="M124" s="15"/>
      <c r="N124" s="15"/>
      <c r="O124" s="15"/>
      <c r="P124" s="15"/>
      <c r="Q124" s="15"/>
      <c r="R124" s="15"/>
      <c r="S124" s="15"/>
      <c r="T124" s="16"/>
      <c r="U124" s="17"/>
      <c r="V124" s="17"/>
      <c r="W124" s="17"/>
      <c r="X124" s="17"/>
      <c r="Y124" s="17"/>
      <c r="Z124" s="17"/>
    </row>
    <row r="125" spans="1:26" ht="15.75" hidden="1" customHeight="1" x14ac:dyDescent="0.25">
      <c r="A125" s="26"/>
      <c r="B125" s="26"/>
      <c r="C125" s="27"/>
      <c r="D125" s="27"/>
      <c r="E125" s="27"/>
      <c r="F125" s="27"/>
      <c r="G125" s="27"/>
      <c r="H125" s="15"/>
      <c r="I125" s="15"/>
      <c r="J125" s="15"/>
      <c r="K125" s="15"/>
      <c r="L125" s="15"/>
      <c r="M125" s="15"/>
      <c r="N125" s="15"/>
      <c r="O125" s="15"/>
      <c r="P125" s="15"/>
      <c r="Q125" s="15"/>
      <c r="R125" s="15"/>
      <c r="S125" s="15"/>
      <c r="T125" s="16"/>
      <c r="U125" s="17"/>
      <c r="V125" s="17"/>
      <c r="W125" s="17"/>
      <c r="X125" s="17"/>
      <c r="Y125" s="17"/>
      <c r="Z125" s="17"/>
    </row>
    <row r="126" spans="1:26" ht="15.75" hidden="1" customHeight="1" x14ac:dyDescent="0.25">
      <c r="A126" s="26"/>
      <c r="B126" s="26"/>
      <c r="C126" s="27"/>
      <c r="D126" s="27"/>
      <c r="E126" s="27"/>
      <c r="F126" s="27"/>
      <c r="G126" s="27"/>
      <c r="H126" s="15"/>
      <c r="I126" s="15"/>
      <c r="J126" s="15"/>
      <c r="K126" s="15"/>
      <c r="L126" s="15"/>
      <c r="M126" s="15"/>
      <c r="N126" s="15"/>
      <c r="O126" s="15"/>
      <c r="P126" s="15"/>
      <c r="Q126" s="15"/>
      <c r="R126" s="15"/>
      <c r="S126" s="15"/>
      <c r="T126" s="16"/>
      <c r="U126" s="17"/>
      <c r="V126" s="17"/>
      <c r="W126" s="17"/>
      <c r="X126" s="17"/>
      <c r="Y126" s="17"/>
      <c r="Z126" s="17"/>
    </row>
    <row r="127" spans="1:26" ht="15.75" hidden="1" customHeight="1" x14ac:dyDescent="0.25">
      <c r="A127" s="26"/>
      <c r="B127" s="26"/>
      <c r="C127" s="27"/>
      <c r="D127" s="27"/>
      <c r="E127" s="27"/>
      <c r="F127" s="27"/>
      <c r="G127" s="27"/>
      <c r="H127" s="15"/>
      <c r="I127" s="15"/>
      <c r="J127" s="15"/>
      <c r="K127" s="15"/>
      <c r="L127" s="15"/>
      <c r="M127" s="15"/>
      <c r="N127" s="15"/>
      <c r="O127" s="15"/>
      <c r="P127" s="15"/>
      <c r="Q127" s="15"/>
      <c r="R127" s="15"/>
      <c r="S127" s="15"/>
      <c r="T127" s="16"/>
      <c r="U127" s="17"/>
      <c r="V127" s="17"/>
      <c r="W127" s="17"/>
      <c r="X127" s="17"/>
      <c r="Y127" s="17"/>
      <c r="Z127" s="17"/>
    </row>
    <row r="128" spans="1:26" ht="15.75" hidden="1" customHeight="1" x14ac:dyDescent="0.25">
      <c r="A128" s="26"/>
      <c r="B128" s="26"/>
      <c r="C128" s="27"/>
      <c r="D128" s="27"/>
      <c r="E128" s="27"/>
      <c r="F128" s="27"/>
      <c r="G128" s="27"/>
      <c r="H128" s="15"/>
      <c r="I128" s="15"/>
      <c r="J128" s="15"/>
      <c r="K128" s="15"/>
      <c r="L128" s="15"/>
      <c r="M128" s="15"/>
      <c r="N128" s="15"/>
      <c r="O128" s="15"/>
      <c r="P128" s="15"/>
      <c r="Q128" s="15"/>
      <c r="R128" s="15"/>
      <c r="S128" s="15"/>
      <c r="T128" s="16"/>
      <c r="U128" s="17"/>
      <c r="V128" s="17"/>
      <c r="W128" s="17"/>
      <c r="X128" s="17"/>
      <c r="Y128" s="17"/>
      <c r="Z128" s="17"/>
    </row>
    <row r="129" spans="1:26" ht="15.75" hidden="1" customHeight="1" x14ac:dyDescent="0.25">
      <c r="A129" s="26"/>
      <c r="B129" s="26"/>
      <c r="C129" s="27"/>
      <c r="D129" s="27"/>
      <c r="E129" s="27"/>
      <c r="F129" s="27"/>
      <c r="G129" s="27"/>
      <c r="H129" s="15"/>
      <c r="I129" s="15"/>
      <c r="J129" s="15"/>
      <c r="K129" s="15"/>
      <c r="L129" s="15"/>
      <c r="M129" s="15"/>
      <c r="N129" s="15"/>
      <c r="O129" s="15"/>
      <c r="P129" s="15"/>
      <c r="Q129" s="15"/>
      <c r="R129" s="15"/>
      <c r="S129" s="15"/>
      <c r="T129" s="16"/>
      <c r="U129" s="17"/>
      <c r="V129" s="17"/>
      <c r="W129" s="17"/>
      <c r="X129" s="17"/>
      <c r="Y129" s="17"/>
      <c r="Z129" s="17"/>
    </row>
    <row r="130" spans="1:26" ht="15.75" hidden="1" customHeight="1" x14ac:dyDescent="0.25">
      <c r="A130" s="26"/>
      <c r="B130" s="26"/>
      <c r="C130" s="27"/>
      <c r="D130" s="27"/>
      <c r="E130" s="27"/>
      <c r="F130" s="27"/>
      <c r="G130" s="27"/>
      <c r="H130" s="15"/>
      <c r="I130" s="15"/>
      <c r="J130" s="15"/>
      <c r="K130" s="15"/>
      <c r="L130" s="15"/>
      <c r="M130" s="15"/>
      <c r="N130" s="15"/>
      <c r="O130" s="15"/>
      <c r="P130" s="15"/>
      <c r="Q130" s="15"/>
      <c r="R130" s="15"/>
      <c r="S130" s="15"/>
      <c r="T130" s="16"/>
      <c r="U130" s="17"/>
      <c r="V130" s="17"/>
      <c r="W130" s="17"/>
      <c r="X130" s="17"/>
      <c r="Y130" s="17"/>
      <c r="Z130" s="17"/>
    </row>
    <row r="131" spans="1:26" ht="15.75" hidden="1" customHeight="1" x14ac:dyDescent="0.25">
      <c r="A131" s="26"/>
      <c r="B131" s="26"/>
      <c r="C131" s="27"/>
      <c r="D131" s="27"/>
      <c r="E131" s="27"/>
      <c r="F131" s="27"/>
      <c r="G131" s="27"/>
      <c r="H131" s="15"/>
      <c r="I131" s="15"/>
      <c r="J131" s="15"/>
      <c r="K131" s="15"/>
      <c r="L131" s="15"/>
      <c r="M131" s="15"/>
      <c r="N131" s="15"/>
      <c r="O131" s="15"/>
      <c r="P131" s="15"/>
      <c r="Q131" s="15"/>
      <c r="R131" s="15"/>
      <c r="S131" s="15"/>
      <c r="T131" s="16"/>
      <c r="U131" s="17"/>
      <c r="V131" s="17"/>
      <c r="W131" s="17"/>
      <c r="X131" s="17"/>
      <c r="Y131" s="17"/>
      <c r="Z131" s="17"/>
    </row>
    <row r="132" spans="1:26" ht="15.75" hidden="1" customHeight="1" x14ac:dyDescent="0.25">
      <c r="A132" s="26"/>
      <c r="B132" s="26"/>
      <c r="C132" s="27"/>
      <c r="D132" s="27"/>
      <c r="E132" s="27"/>
      <c r="F132" s="27"/>
      <c r="G132" s="27"/>
      <c r="H132" s="15"/>
      <c r="I132" s="15"/>
      <c r="J132" s="15"/>
      <c r="K132" s="15"/>
      <c r="L132" s="15"/>
      <c r="M132" s="15"/>
      <c r="N132" s="15"/>
      <c r="O132" s="15"/>
      <c r="P132" s="15"/>
      <c r="Q132" s="15"/>
      <c r="R132" s="15"/>
      <c r="S132" s="15"/>
      <c r="T132" s="16"/>
      <c r="U132" s="17"/>
      <c r="V132" s="17"/>
      <c r="W132" s="17"/>
      <c r="X132" s="17"/>
      <c r="Y132" s="17"/>
      <c r="Z132" s="17"/>
    </row>
    <row r="133" spans="1:26" ht="15.75" hidden="1" customHeight="1" x14ac:dyDescent="0.25">
      <c r="A133" s="26"/>
      <c r="B133" s="26"/>
      <c r="C133" s="27"/>
      <c r="D133" s="27"/>
      <c r="E133" s="27"/>
      <c r="F133" s="27"/>
      <c r="G133" s="27"/>
      <c r="H133" s="15"/>
      <c r="I133" s="15"/>
      <c r="J133" s="15"/>
      <c r="K133" s="15"/>
      <c r="L133" s="15"/>
      <c r="M133" s="15"/>
      <c r="N133" s="15"/>
      <c r="O133" s="15"/>
      <c r="P133" s="15"/>
      <c r="Q133" s="15"/>
      <c r="R133" s="15"/>
      <c r="S133" s="15"/>
      <c r="T133" s="16"/>
      <c r="U133" s="17"/>
      <c r="V133" s="17"/>
      <c r="W133" s="17"/>
      <c r="X133" s="17"/>
      <c r="Y133" s="17"/>
      <c r="Z133" s="17"/>
    </row>
    <row r="134" spans="1:26" ht="15.75" hidden="1" customHeight="1" x14ac:dyDescent="0.25">
      <c r="A134" s="26"/>
      <c r="B134" s="26"/>
      <c r="C134" s="27"/>
      <c r="D134" s="27"/>
      <c r="E134" s="27"/>
      <c r="F134" s="27"/>
      <c r="G134" s="27"/>
      <c r="H134" s="15"/>
      <c r="I134" s="15"/>
      <c r="J134" s="15"/>
      <c r="K134" s="15"/>
      <c r="L134" s="15"/>
      <c r="M134" s="15"/>
      <c r="N134" s="15"/>
      <c r="O134" s="15"/>
      <c r="P134" s="15"/>
      <c r="Q134" s="15"/>
      <c r="R134" s="15"/>
      <c r="S134" s="15"/>
      <c r="T134" s="16"/>
      <c r="U134" s="17"/>
      <c r="V134" s="17"/>
      <c r="W134" s="17"/>
      <c r="X134" s="17"/>
      <c r="Y134" s="17"/>
      <c r="Z134" s="17"/>
    </row>
    <row r="135" spans="1:26" ht="15.75" hidden="1" customHeight="1" x14ac:dyDescent="0.25">
      <c r="A135" s="26"/>
      <c r="B135" s="26"/>
      <c r="C135" s="27"/>
      <c r="D135" s="27"/>
      <c r="E135" s="27"/>
      <c r="F135" s="27"/>
      <c r="G135" s="27"/>
      <c r="H135" s="15"/>
      <c r="I135" s="15"/>
      <c r="J135" s="15"/>
      <c r="K135" s="15"/>
      <c r="L135" s="15"/>
      <c r="M135" s="15"/>
      <c r="N135" s="15"/>
      <c r="O135" s="15"/>
      <c r="P135" s="15"/>
      <c r="Q135" s="15"/>
      <c r="R135" s="15"/>
      <c r="S135" s="15"/>
      <c r="T135" s="16"/>
      <c r="U135" s="17"/>
      <c r="V135" s="17"/>
      <c r="W135" s="17"/>
      <c r="X135" s="17"/>
      <c r="Y135" s="17"/>
      <c r="Z135" s="17"/>
    </row>
    <row r="136" spans="1:26" ht="15.75" hidden="1" customHeight="1" x14ac:dyDescent="0.25">
      <c r="A136" s="26"/>
      <c r="B136" s="26"/>
      <c r="C136" s="27"/>
      <c r="D136" s="27"/>
      <c r="E136" s="27"/>
      <c r="F136" s="27"/>
      <c r="G136" s="27"/>
      <c r="H136" s="15"/>
      <c r="I136" s="15"/>
      <c r="J136" s="15"/>
      <c r="K136" s="15"/>
      <c r="L136" s="15"/>
      <c r="M136" s="15"/>
      <c r="N136" s="15"/>
      <c r="O136" s="15"/>
      <c r="P136" s="15"/>
      <c r="Q136" s="15"/>
      <c r="R136" s="15"/>
      <c r="S136" s="15"/>
      <c r="T136" s="16"/>
      <c r="U136" s="17"/>
      <c r="V136" s="17"/>
      <c r="W136" s="17"/>
      <c r="X136" s="17"/>
      <c r="Y136" s="17"/>
      <c r="Z136" s="17"/>
    </row>
    <row r="137" spans="1:26" ht="15.75" hidden="1" customHeight="1" x14ac:dyDescent="0.25">
      <c r="A137" s="26"/>
      <c r="B137" s="26"/>
      <c r="C137" s="27"/>
      <c r="D137" s="27"/>
      <c r="E137" s="27"/>
      <c r="F137" s="27"/>
      <c r="G137" s="27"/>
      <c r="H137" s="15"/>
      <c r="I137" s="15"/>
      <c r="J137" s="15"/>
      <c r="K137" s="15"/>
      <c r="L137" s="15"/>
      <c r="M137" s="15"/>
      <c r="N137" s="15"/>
      <c r="O137" s="15"/>
      <c r="P137" s="15"/>
      <c r="Q137" s="15"/>
      <c r="R137" s="15"/>
      <c r="S137" s="15"/>
      <c r="T137" s="16"/>
      <c r="U137" s="17"/>
      <c r="V137" s="17"/>
      <c r="W137" s="17"/>
      <c r="X137" s="17"/>
      <c r="Y137" s="17"/>
      <c r="Z137" s="17"/>
    </row>
    <row r="138" spans="1:26" ht="15.75" hidden="1" customHeight="1" x14ac:dyDescent="0.25">
      <c r="A138" s="26"/>
      <c r="B138" s="26"/>
      <c r="C138" s="27"/>
      <c r="D138" s="27"/>
      <c r="E138" s="27"/>
      <c r="F138" s="27"/>
      <c r="G138" s="27"/>
      <c r="H138" s="15"/>
      <c r="I138" s="15"/>
      <c r="J138" s="15"/>
      <c r="K138" s="15"/>
      <c r="L138" s="15"/>
      <c r="M138" s="15"/>
      <c r="N138" s="15"/>
      <c r="O138" s="15"/>
      <c r="P138" s="15"/>
      <c r="Q138" s="15"/>
      <c r="R138" s="15"/>
      <c r="S138" s="15"/>
      <c r="T138" s="16"/>
      <c r="U138" s="17"/>
      <c r="V138" s="17"/>
      <c r="W138" s="17"/>
      <c r="X138" s="17"/>
      <c r="Y138" s="17"/>
      <c r="Z138" s="17"/>
    </row>
    <row r="139" spans="1:26" ht="15.75" hidden="1" customHeight="1" x14ac:dyDescent="0.25">
      <c r="A139" s="26"/>
      <c r="B139" s="26"/>
      <c r="C139" s="27"/>
      <c r="D139" s="27"/>
      <c r="E139" s="27"/>
      <c r="F139" s="27"/>
      <c r="G139" s="27"/>
      <c r="H139" s="15"/>
      <c r="I139" s="15"/>
      <c r="J139" s="15"/>
      <c r="K139" s="15"/>
      <c r="L139" s="15"/>
      <c r="M139" s="15"/>
      <c r="N139" s="15"/>
      <c r="O139" s="15"/>
      <c r="P139" s="15"/>
      <c r="Q139" s="15"/>
      <c r="R139" s="15"/>
      <c r="S139" s="15"/>
      <c r="T139" s="16"/>
      <c r="U139" s="17"/>
      <c r="V139" s="17"/>
      <c r="W139" s="17"/>
      <c r="X139" s="17"/>
      <c r="Y139" s="17"/>
      <c r="Z139" s="17"/>
    </row>
    <row r="140" spans="1:26" ht="15.75" hidden="1" customHeight="1" x14ac:dyDescent="0.25">
      <c r="A140" s="26"/>
      <c r="B140" s="26"/>
      <c r="C140" s="27"/>
      <c r="D140" s="27"/>
      <c r="E140" s="27"/>
      <c r="F140" s="27"/>
      <c r="G140" s="27"/>
      <c r="H140" s="15"/>
      <c r="I140" s="15"/>
      <c r="J140" s="15"/>
      <c r="K140" s="15"/>
      <c r="L140" s="15"/>
      <c r="M140" s="15"/>
      <c r="N140" s="15"/>
      <c r="O140" s="15"/>
      <c r="P140" s="15"/>
      <c r="Q140" s="15"/>
      <c r="R140" s="15"/>
      <c r="S140" s="15"/>
      <c r="T140" s="16"/>
      <c r="U140" s="17"/>
      <c r="V140" s="17"/>
      <c r="W140" s="17"/>
      <c r="X140" s="17"/>
      <c r="Y140" s="17"/>
      <c r="Z140" s="17"/>
    </row>
    <row r="141" spans="1:26" ht="15.75" hidden="1" customHeight="1" x14ac:dyDescent="0.25">
      <c r="A141" s="26"/>
      <c r="B141" s="26"/>
      <c r="C141" s="27"/>
      <c r="D141" s="27"/>
      <c r="E141" s="27"/>
      <c r="F141" s="27"/>
      <c r="G141" s="27"/>
      <c r="H141" s="15"/>
      <c r="I141" s="15"/>
      <c r="J141" s="15"/>
      <c r="K141" s="15"/>
      <c r="L141" s="15"/>
      <c r="M141" s="15"/>
      <c r="N141" s="15"/>
      <c r="O141" s="15"/>
      <c r="P141" s="15"/>
      <c r="Q141" s="15"/>
      <c r="R141" s="15"/>
      <c r="S141" s="15"/>
      <c r="T141" s="16"/>
      <c r="U141" s="17"/>
      <c r="V141" s="17"/>
      <c r="W141" s="17"/>
      <c r="X141" s="17"/>
      <c r="Y141" s="17"/>
      <c r="Z141" s="17"/>
    </row>
    <row r="142" spans="1:26" ht="15.75" hidden="1" customHeight="1" x14ac:dyDescent="0.25">
      <c r="A142" s="26"/>
      <c r="B142" s="26"/>
      <c r="C142" s="27"/>
      <c r="D142" s="27"/>
      <c r="E142" s="27"/>
      <c r="F142" s="27"/>
      <c r="G142" s="27"/>
      <c r="H142" s="15"/>
      <c r="I142" s="15"/>
      <c r="J142" s="15"/>
      <c r="K142" s="15"/>
      <c r="L142" s="15"/>
      <c r="M142" s="15"/>
      <c r="N142" s="15"/>
      <c r="O142" s="15"/>
      <c r="P142" s="15"/>
      <c r="Q142" s="15"/>
      <c r="R142" s="15"/>
      <c r="S142" s="15"/>
      <c r="T142" s="16"/>
      <c r="U142" s="17"/>
      <c r="V142" s="17"/>
      <c r="W142" s="17"/>
      <c r="X142" s="17"/>
      <c r="Y142" s="17"/>
      <c r="Z142" s="17"/>
    </row>
    <row r="143" spans="1:26" ht="15.75" hidden="1" customHeight="1" x14ac:dyDescent="0.25">
      <c r="A143" s="26"/>
      <c r="B143" s="26"/>
      <c r="C143" s="27"/>
      <c r="D143" s="27"/>
      <c r="E143" s="27"/>
      <c r="F143" s="27"/>
      <c r="G143" s="27"/>
      <c r="H143" s="15"/>
      <c r="I143" s="15"/>
      <c r="J143" s="15"/>
      <c r="K143" s="15"/>
      <c r="L143" s="15"/>
      <c r="M143" s="15"/>
      <c r="N143" s="15"/>
      <c r="O143" s="15"/>
      <c r="P143" s="15"/>
      <c r="Q143" s="15"/>
      <c r="R143" s="15"/>
      <c r="S143" s="15"/>
      <c r="T143" s="16"/>
      <c r="U143" s="17"/>
      <c r="V143" s="17"/>
      <c r="W143" s="17"/>
      <c r="X143" s="17"/>
      <c r="Y143" s="17"/>
      <c r="Z143" s="17"/>
    </row>
    <row r="144" spans="1:26" ht="15.75" hidden="1" customHeight="1" x14ac:dyDescent="0.25">
      <c r="A144" s="26"/>
      <c r="B144" s="26"/>
      <c r="C144" s="27"/>
      <c r="D144" s="27"/>
      <c r="E144" s="27"/>
      <c r="F144" s="27"/>
      <c r="G144" s="27"/>
      <c r="H144" s="15"/>
      <c r="I144" s="15"/>
      <c r="J144" s="15"/>
      <c r="K144" s="15"/>
      <c r="L144" s="15"/>
      <c r="M144" s="15"/>
      <c r="N144" s="15"/>
      <c r="O144" s="15"/>
      <c r="P144" s="15"/>
      <c r="Q144" s="15"/>
      <c r="R144" s="15"/>
      <c r="S144" s="15"/>
      <c r="T144" s="16"/>
      <c r="U144" s="17"/>
      <c r="V144" s="17"/>
      <c r="W144" s="17"/>
      <c r="X144" s="17"/>
      <c r="Y144" s="17"/>
      <c r="Z144" s="17"/>
    </row>
    <row r="145" spans="1:26" ht="15.75" hidden="1" customHeight="1" x14ac:dyDescent="0.25">
      <c r="A145" s="26"/>
      <c r="B145" s="26"/>
      <c r="C145" s="27"/>
      <c r="D145" s="27"/>
      <c r="E145" s="27"/>
      <c r="F145" s="27"/>
      <c r="G145" s="27"/>
      <c r="H145" s="15"/>
      <c r="I145" s="15"/>
      <c r="J145" s="15"/>
      <c r="K145" s="15"/>
      <c r="L145" s="15"/>
      <c r="M145" s="15"/>
      <c r="N145" s="15"/>
      <c r="O145" s="15"/>
      <c r="P145" s="15"/>
      <c r="Q145" s="15"/>
      <c r="R145" s="15"/>
      <c r="S145" s="15"/>
      <c r="T145" s="16"/>
      <c r="U145" s="17"/>
      <c r="V145" s="17"/>
      <c r="W145" s="17"/>
      <c r="X145" s="17"/>
      <c r="Y145" s="17"/>
      <c r="Z145" s="17"/>
    </row>
    <row r="146" spans="1:26" ht="15.75" hidden="1" customHeight="1" x14ac:dyDescent="0.25">
      <c r="A146" s="26"/>
      <c r="B146" s="26"/>
      <c r="C146" s="27"/>
      <c r="D146" s="27"/>
      <c r="E146" s="27"/>
      <c r="F146" s="27"/>
      <c r="G146" s="27"/>
      <c r="H146" s="15"/>
      <c r="I146" s="15"/>
      <c r="J146" s="15"/>
      <c r="K146" s="15"/>
      <c r="L146" s="15"/>
      <c r="M146" s="15"/>
      <c r="N146" s="15"/>
      <c r="O146" s="15"/>
      <c r="P146" s="15"/>
      <c r="Q146" s="15"/>
      <c r="R146" s="15"/>
      <c r="S146" s="15"/>
      <c r="T146" s="16"/>
      <c r="U146" s="17"/>
      <c r="V146" s="17"/>
      <c r="W146" s="17"/>
      <c r="X146" s="17"/>
      <c r="Y146" s="17"/>
      <c r="Z146" s="17"/>
    </row>
    <row r="147" spans="1:26" ht="15.75" hidden="1" customHeight="1" x14ac:dyDescent="0.25">
      <c r="A147" s="26"/>
      <c r="B147" s="26"/>
      <c r="C147" s="27"/>
      <c r="D147" s="27"/>
      <c r="E147" s="27"/>
      <c r="F147" s="27"/>
      <c r="G147" s="27"/>
      <c r="H147" s="15"/>
      <c r="I147" s="15"/>
      <c r="J147" s="15"/>
      <c r="K147" s="15"/>
      <c r="L147" s="15"/>
      <c r="M147" s="15"/>
      <c r="N147" s="15"/>
      <c r="O147" s="15"/>
      <c r="P147" s="15"/>
      <c r="Q147" s="15"/>
      <c r="R147" s="15"/>
      <c r="S147" s="15"/>
      <c r="T147" s="16"/>
      <c r="U147" s="17"/>
      <c r="V147" s="17"/>
      <c r="W147" s="17"/>
      <c r="X147" s="17"/>
      <c r="Y147" s="17"/>
      <c r="Z147" s="17"/>
    </row>
    <row r="148" spans="1:26" ht="15.75" hidden="1" customHeight="1" x14ac:dyDescent="0.25">
      <c r="A148" s="26"/>
      <c r="B148" s="26"/>
      <c r="C148" s="27"/>
      <c r="D148" s="27"/>
      <c r="E148" s="27"/>
      <c r="F148" s="27"/>
      <c r="G148" s="27"/>
      <c r="H148" s="15"/>
      <c r="I148" s="15"/>
      <c r="J148" s="15"/>
      <c r="K148" s="15"/>
      <c r="L148" s="15"/>
      <c r="M148" s="15"/>
      <c r="N148" s="15"/>
      <c r="O148" s="15"/>
      <c r="P148" s="15"/>
      <c r="Q148" s="15"/>
      <c r="R148" s="15"/>
      <c r="S148" s="15"/>
      <c r="T148" s="16"/>
      <c r="U148" s="17"/>
      <c r="V148" s="17"/>
      <c r="W148" s="17"/>
      <c r="X148" s="17"/>
      <c r="Y148" s="17"/>
      <c r="Z148" s="17"/>
    </row>
    <row r="149" spans="1:26" ht="15.75" hidden="1" customHeight="1" x14ac:dyDescent="0.25">
      <c r="A149" s="26"/>
      <c r="B149" s="26"/>
      <c r="C149" s="27"/>
      <c r="D149" s="27"/>
      <c r="E149" s="27"/>
      <c r="F149" s="27"/>
      <c r="G149" s="27"/>
      <c r="H149" s="15"/>
      <c r="I149" s="15"/>
      <c r="J149" s="15"/>
      <c r="K149" s="15"/>
      <c r="L149" s="15"/>
      <c r="M149" s="15"/>
      <c r="N149" s="15"/>
      <c r="O149" s="15"/>
      <c r="P149" s="15"/>
      <c r="Q149" s="15"/>
      <c r="R149" s="15"/>
      <c r="S149" s="15"/>
      <c r="T149" s="16"/>
      <c r="U149" s="17"/>
      <c r="V149" s="17"/>
      <c r="W149" s="17"/>
      <c r="X149" s="17"/>
      <c r="Y149" s="17"/>
      <c r="Z149" s="17"/>
    </row>
    <row r="150" spans="1:26" ht="15.75" hidden="1" customHeight="1" x14ac:dyDescent="0.25">
      <c r="A150" s="26"/>
      <c r="B150" s="26"/>
      <c r="C150" s="27"/>
      <c r="D150" s="27"/>
      <c r="E150" s="27"/>
      <c r="F150" s="27"/>
      <c r="G150" s="27"/>
      <c r="H150" s="15"/>
      <c r="I150" s="15"/>
      <c r="J150" s="15"/>
      <c r="K150" s="15"/>
      <c r="L150" s="15"/>
      <c r="M150" s="15"/>
      <c r="N150" s="15"/>
      <c r="O150" s="15"/>
      <c r="P150" s="15"/>
      <c r="Q150" s="15"/>
      <c r="R150" s="15"/>
      <c r="S150" s="15"/>
      <c r="T150" s="16"/>
      <c r="U150" s="17"/>
      <c r="V150" s="17"/>
      <c r="W150" s="17"/>
      <c r="X150" s="17"/>
      <c r="Y150" s="17"/>
      <c r="Z150" s="17"/>
    </row>
    <row r="151" spans="1:26" ht="15.75" hidden="1" customHeight="1" x14ac:dyDescent="0.25">
      <c r="A151" s="26"/>
      <c r="B151" s="26"/>
      <c r="C151" s="27"/>
      <c r="D151" s="27"/>
      <c r="E151" s="27"/>
      <c r="F151" s="27"/>
      <c r="G151" s="27"/>
      <c r="H151" s="15"/>
      <c r="I151" s="15"/>
      <c r="J151" s="15"/>
      <c r="K151" s="15"/>
      <c r="L151" s="15"/>
      <c r="M151" s="15"/>
      <c r="N151" s="15"/>
      <c r="O151" s="15"/>
      <c r="P151" s="15"/>
      <c r="Q151" s="15"/>
      <c r="R151" s="15"/>
      <c r="S151" s="15"/>
      <c r="T151" s="16"/>
      <c r="U151" s="17"/>
      <c r="V151" s="17"/>
      <c r="W151" s="17"/>
      <c r="X151" s="17"/>
      <c r="Y151" s="17"/>
      <c r="Z151" s="17"/>
    </row>
    <row r="152" spans="1:26" ht="15.75" hidden="1" customHeight="1" x14ac:dyDescent="0.25">
      <c r="A152" s="26"/>
      <c r="B152" s="26"/>
      <c r="C152" s="27"/>
      <c r="D152" s="27"/>
      <c r="E152" s="27"/>
      <c r="F152" s="27"/>
      <c r="G152" s="27"/>
      <c r="H152" s="15"/>
      <c r="I152" s="15"/>
      <c r="J152" s="15"/>
      <c r="K152" s="15"/>
      <c r="L152" s="15"/>
      <c r="M152" s="15"/>
      <c r="N152" s="15"/>
      <c r="O152" s="15"/>
      <c r="P152" s="15"/>
      <c r="Q152" s="15"/>
      <c r="R152" s="15"/>
      <c r="S152" s="15"/>
      <c r="T152" s="16"/>
      <c r="U152" s="17"/>
      <c r="V152" s="17"/>
      <c r="W152" s="17"/>
      <c r="X152" s="17"/>
      <c r="Y152" s="17"/>
      <c r="Z152" s="17"/>
    </row>
    <row r="153" spans="1:26" ht="15.75" hidden="1" customHeight="1" x14ac:dyDescent="0.25">
      <c r="A153" s="26"/>
      <c r="B153" s="26"/>
      <c r="C153" s="27"/>
      <c r="D153" s="27"/>
      <c r="E153" s="27"/>
      <c r="F153" s="27"/>
      <c r="G153" s="27"/>
      <c r="H153" s="15"/>
      <c r="I153" s="15"/>
      <c r="J153" s="15"/>
      <c r="K153" s="15"/>
      <c r="L153" s="15"/>
      <c r="M153" s="15"/>
      <c r="N153" s="15"/>
      <c r="O153" s="15"/>
      <c r="P153" s="15"/>
      <c r="Q153" s="15"/>
      <c r="R153" s="15"/>
      <c r="S153" s="15"/>
      <c r="T153" s="16"/>
      <c r="U153" s="17"/>
      <c r="V153" s="17"/>
      <c r="W153" s="17"/>
      <c r="X153" s="17"/>
      <c r="Y153" s="17"/>
      <c r="Z153" s="17"/>
    </row>
    <row r="154" spans="1:26" ht="15.75" hidden="1" customHeight="1" x14ac:dyDescent="0.25">
      <c r="A154" s="26"/>
      <c r="B154" s="26"/>
      <c r="C154" s="27"/>
      <c r="D154" s="27"/>
      <c r="E154" s="27"/>
      <c r="F154" s="27"/>
      <c r="G154" s="27"/>
      <c r="H154" s="15"/>
      <c r="I154" s="15"/>
      <c r="J154" s="15"/>
      <c r="K154" s="15"/>
      <c r="L154" s="15"/>
      <c r="M154" s="15"/>
      <c r="N154" s="15"/>
      <c r="O154" s="15"/>
      <c r="P154" s="15"/>
      <c r="Q154" s="15"/>
      <c r="R154" s="15"/>
      <c r="S154" s="15"/>
      <c r="T154" s="16"/>
      <c r="U154" s="17"/>
      <c r="V154" s="17"/>
      <c r="W154" s="17"/>
      <c r="X154" s="17"/>
      <c r="Y154" s="17"/>
      <c r="Z154" s="17"/>
    </row>
    <row r="155" spans="1:26" ht="15.75" hidden="1" customHeight="1" x14ac:dyDescent="0.25">
      <c r="A155" s="26"/>
      <c r="B155" s="26"/>
      <c r="C155" s="27"/>
      <c r="D155" s="27"/>
      <c r="E155" s="27"/>
      <c r="F155" s="27"/>
      <c r="G155" s="27"/>
      <c r="H155" s="15"/>
      <c r="I155" s="15"/>
      <c r="J155" s="15"/>
      <c r="K155" s="15"/>
      <c r="L155" s="15"/>
      <c r="M155" s="15"/>
      <c r="N155" s="15"/>
      <c r="O155" s="15"/>
      <c r="P155" s="15"/>
      <c r="Q155" s="15"/>
      <c r="R155" s="15"/>
      <c r="S155" s="15"/>
      <c r="T155" s="16"/>
      <c r="U155" s="17"/>
      <c r="V155" s="17"/>
      <c r="W155" s="17"/>
      <c r="X155" s="17"/>
      <c r="Y155" s="17"/>
      <c r="Z155" s="17"/>
    </row>
    <row r="156" spans="1:26" ht="15.75" hidden="1" customHeight="1" x14ac:dyDescent="0.25">
      <c r="A156" s="26"/>
      <c r="B156" s="26"/>
      <c r="C156" s="27"/>
      <c r="D156" s="27"/>
      <c r="E156" s="27"/>
      <c r="F156" s="27"/>
      <c r="G156" s="27"/>
      <c r="H156" s="15"/>
      <c r="I156" s="15"/>
      <c r="J156" s="15"/>
      <c r="K156" s="15"/>
      <c r="L156" s="15"/>
      <c r="M156" s="15"/>
      <c r="N156" s="15"/>
      <c r="O156" s="15"/>
      <c r="P156" s="15"/>
      <c r="Q156" s="15"/>
      <c r="R156" s="15"/>
      <c r="S156" s="15"/>
      <c r="T156" s="16"/>
      <c r="U156" s="17"/>
      <c r="V156" s="17"/>
      <c r="W156" s="17"/>
      <c r="X156" s="17"/>
      <c r="Y156" s="17"/>
      <c r="Z156" s="17"/>
    </row>
    <row r="157" spans="1:26" ht="15.75" hidden="1" customHeight="1" x14ac:dyDescent="0.25">
      <c r="A157" s="26"/>
      <c r="B157" s="26"/>
      <c r="C157" s="27"/>
      <c r="D157" s="27"/>
      <c r="E157" s="27"/>
      <c r="F157" s="27"/>
      <c r="G157" s="27"/>
      <c r="H157" s="15"/>
      <c r="I157" s="15"/>
      <c r="J157" s="15"/>
      <c r="K157" s="15"/>
      <c r="L157" s="15"/>
      <c r="M157" s="15"/>
      <c r="N157" s="15"/>
      <c r="O157" s="15"/>
      <c r="P157" s="15"/>
      <c r="Q157" s="15"/>
      <c r="R157" s="15"/>
      <c r="S157" s="15"/>
      <c r="T157" s="16"/>
      <c r="U157" s="17"/>
      <c r="V157" s="17"/>
      <c r="W157" s="17"/>
      <c r="X157" s="17"/>
      <c r="Y157" s="17"/>
      <c r="Z157" s="17"/>
    </row>
    <row r="158" spans="1:26" ht="15.75" hidden="1" customHeight="1" x14ac:dyDescent="0.25">
      <c r="A158" s="26"/>
      <c r="B158" s="26"/>
      <c r="C158" s="27"/>
      <c r="D158" s="27"/>
      <c r="E158" s="27"/>
      <c r="F158" s="27"/>
      <c r="G158" s="27"/>
      <c r="H158" s="15"/>
      <c r="I158" s="15"/>
      <c r="J158" s="15"/>
      <c r="K158" s="15"/>
      <c r="L158" s="15"/>
      <c r="M158" s="15"/>
      <c r="N158" s="15"/>
      <c r="O158" s="15"/>
      <c r="P158" s="15"/>
      <c r="Q158" s="15"/>
      <c r="R158" s="15"/>
      <c r="S158" s="15"/>
      <c r="T158" s="16"/>
      <c r="U158" s="17"/>
      <c r="V158" s="17"/>
      <c r="W158" s="17"/>
      <c r="X158" s="17"/>
      <c r="Y158" s="17"/>
      <c r="Z158" s="17"/>
    </row>
    <row r="159" spans="1:26" ht="15.75" hidden="1" customHeight="1" x14ac:dyDescent="0.25">
      <c r="A159" s="26"/>
      <c r="B159" s="26"/>
      <c r="C159" s="27"/>
      <c r="D159" s="27"/>
      <c r="E159" s="27"/>
      <c r="F159" s="27"/>
      <c r="G159" s="27"/>
      <c r="H159" s="15"/>
      <c r="I159" s="15"/>
      <c r="J159" s="15"/>
      <c r="K159" s="15"/>
      <c r="L159" s="15"/>
      <c r="M159" s="15"/>
      <c r="N159" s="15"/>
      <c r="O159" s="15"/>
      <c r="P159" s="15"/>
      <c r="Q159" s="15"/>
      <c r="R159" s="15"/>
      <c r="S159" s="15"/>
      <c r="T159" s="16"/>
      <c r="U159" s="17"/>
      <c r="V159" s="17"/>
      <c r="W159" s="17"/>
      <c r="X159" s="17"/>
      <c r="Y159" s="17"/>
      <c r="Z159" s="17"/>
    </row>
    <row r="160" spans="1:26" ht="15.75" hidden="1" customHeight="1" x14ac:dyDescent="0.25">
      <c r="A160" s="26"/>
      <c r="B160" s="26"/>
      <c r="C160" s="27"/>
      <c r="D160" s="27"/>
      <c r="E160" s="27"/>
      <c r="F160" s="27"/>
      <c r="G160" s="27"/>
      <c r="H160" s="15"/>
      <c r="I160" s="15"/>
      <c r="J160" s="15"/>
      <c r="K160" s="15"/>
      <c r="L160" s="15"/>
      <c r="M160" s="15"/>
      <c r="N160" s="15"/>
      <c r="O160" s="15"/>
      <c r="P160" s="15"/>
      <c r="Q160" s="15"/>
      <c r="R160" s="15"/>
      <c r="S160" s="15"/>
      <c r="T160" s="16"/>
      <c r="U160" s="17"/>
      <c r="V160" s="17"/>
      <c r="W160" s="17"/>
      <c r="X160" s="17"/>
      <c r="Y160" s="17"/>
      <c r="Z160" s="17"/>
    </row>
    <row r="161" spans="1:26" ht="15.75" hidden="1" customHeight="1" x14ac:dyDescent="0.25">
      <c r="A161" s="26"/>
      <c r="B161" s="26"/>
      <c r="C161" s="27"/>
      <c r="D161" s="27"/>
      <c r="E161" s="27"/>
      <c r="F161" s="27"/>
      <c r="G161" s="27"/>
      <c r="H161" s="15"/>
      <c r="I161" s="15"/>
      <c r="J161" s="15"/>
      <c r="K161" s="15"/>
      <c r="L161" s="15"/>
      <c r="M161" s="15"/>
      <c r="N161" s="15"/>
      <c r="O161" s="15"/>
      <c r="P161" s="15"/>
      <c r="Q161" s="15"/>
      <c r="R161" s="15"/>
      <c r="S161" s="15"/>
      <c r="T161" s="16"/>
      <c r="U161" s="17"/>
      <c r="V161" s="17"/>
      <c r="W161" s="17"/>
      <c r="X161" s="17"/>
      <c r="Y161" s="17"/>
      <c r="Z161" s="17"/>
    </row>
    <row r="162" spans="1:26" ht="15.75" hidden="1" customHeight="1" x14ac:dyDescent="0.25">
      <c r="A162" s="26"/>
      <c r="B162" s="26"/>
      <c r="C162" s="27"/>
      <c r="D162" s="27"/>
      <c r="E162" s="27"/>
      <c r="F162" s="27"/>
      <c r="G162" s="27"/>
      <c r="H162" s="15"/>
      <c r="I162" s="15"/>
      <c r="J162" s="15"/>
      <c r="K162" s="15"/>
      <c r="L162" s="15"/>
      <c r="M162" s="15"/>
      <c r="N162" s="15"/>
      <c r="O162" s="15"/>
      <c r="P162" s="15"/>
      <c r="Q162" s="15"/>
      <c r="R162" s="15"/>
      <c r="S162" s="15"/>
      <c r="T162" s="16"/>
      <c r="U162" s="17"/>
      <c r="V162" s="17"/>
      <c r="W162" s="17"/>
      <c r="X162" s="17"/>
      <c r="Y162" s="17"/>
      <c r="Z162" s="17"/>
    </row>
    <row r="163" spans="1:26" ht="15.75" hidden="1" customHeight="1" x14ac:dyDescent="0.25">
      <c r="A163" s="26"/>
      <c r="B163" s="26"/>
      <c r="C163" s="27"/>
      <c r="D163" s="27"/>
      <c r="E163" s="27"/>
      <c r="F163" s="27"/>
      <c r="G163" s="27"/>
      <c r="H163" s="15"/>
      <c r="I163" s="15"/>
      <c r="J163" s="15"/>
      <c r="K163" s="15"/>
      <c r="L163" s="15"/>
      <c r="M163" s="15"/>
      <c r="N163" s="15"/>
      <c r="O163" s="15"/>
      <c r="P163" s="15"/>
      <c r="Q163" s="15"/>
      <c r="R163" s="15"/>
      <c r="S163" s="15"/>
      <c r="T163" s="16"/>
      <c r="U163" s="17"/>
      <c r="V163" s="17"/>
      <c r="W163" s="17"/>
      <c r="X163" s="17"/>
      <c r="Y163" s="17"/>
      <c r="Z163" s="17"/>
    </row>
    <row r="164" spans="1:26" ht="15.75" hidden="1" customHeight="1" x14ac:dyDescent="0.25">
      <c r="A164" s="26"/>
      <c r="B164" s="26"/>
      <c r="C164" s="27"/>
      <c r="D164" s="27"/>
      <c r="E164" s="27"/>
      <c r="F164" s="27"/>
      <c r="G164" s="27"/>
      <c r="H164" s="15"/>
      <c r="I164" s="15"/>
      <c r="J164" s="15"/>
      <c r="K164" s="15"/>
      <c r="L164" s="15"/>
      <c r="M164" s="15"/>
      <c r="N164" s="15"/>
      <c r="O164" s="15"/>
      <c r="P164" s="15"/>
      <c r="Q164" s="15"/>
      <c r="R164" s="15"/>
      <c r="S164" s="15"/>
      <c r="T164" s="16"/>
      <c r="U164" s="17"/>
      <c r="V164" s="17"/>
      <c r="W164" s="17"/>
      <c r="X164" s="17"/>
      <c r="Y164" s="17"/>
      <c r="Z164" s="17"/>
    </row>
    <row r="165" spans="1:26" ht="15.75" hidden="1" customHeight="1" x14ac:dyDescent="0.25">
      <c r="A165" s="26"/>
      <c r="B165" s="26"/>
      <c r="C165" s="27"/>
      <c r="D165" s="27"/>
      <c r="E165" s="27"/>
      <c r="F165" s="27"/>
      <c r="G165" s="27"/>
      <c r="H165" s="15"/>
      <c r="I165" s="15"/>
      <c r="J165" s="15"/>
      <c r="K165" s="15"/>
      <c r="L165" s="15"/>
      <c r="M165" s="15"/>
      <c r="N165" s="15"/>
      <c r="O165" s="15"/>
      <c r="P165" s="15"/>
      <c r="Q165" s="15"/>
      <c r="R165" s="15"/>
      <c r="S165" s="15"/>
      <c r="T165" s="16"/>
      <c r="U165" s="17"/>
      <c r="V165" s="17"/>
      <c r="W165" s="17"/>
      <c r="X165" s="17"/>
      <c r="Y165" s="17"/>
      <c r="Z165" s="17"/>
    </row>
    <row r="166" spans="1:26" ht="15.75" hidden="1" customHeight="1" x14ac:dyDescent="0.25">
      <c r="A166" s="26"/>
      <c r="B166" s="26"/>
      <c r="C166" s="27"/>
      <c r="D166" s="27"/>
      <c r="E166" s="27"/>
      <c r="F166" s="27"/>
      <c r="G166" s="27"/>
      <c r="H166" s="15"/>
      <c r="I166" s="15"/>
      <c r="J166" s="15"/>
      <c r="K166" s="15"/>
      <c r="L166" s="15"/>
      <c r="M166" s="15"/>
      <c r="N166" s="15"/>
      <c r="O166" s="15"/>
      <c r="P166" s="15"/>
      <c r="Q166" s="15"/>
      <c r="R166" s="15"/>
      <c r="S166" s="15"/>
      <c r="T166" s="16"/>
      <c r="U166" s="17"/>
      <c r="V166" s="17"/>
      <c r="W166" s="17"/>
      <c r="X166" s="17"/>
      <c r="Y166" s="17"/>
      <c r="Z166" s="17"/>
    </row>
    <row r="167" spans="1:26" ht="15.75" hidden="1" customHeight="1" x14ac:dyDescent="0.25">
      <c r="A167" s="26"/>
      <c r="B167" s="26"/>
      <c r="C167" s="27"/>
      <c r="D167" s="27"/>
      <c r="E167" s="27"/>
      <c r="F167" s="27"/>
      <c r="G167" s="27"/>
      <c r="H167" s="15"/>
      <c r="I167" s="15"/>
      <c r="J167" s="15"/>
      <c r="K167" s="15"/>
      <c r="L167" s="15"/>
      <c r="M167" s="15"/>
      <c r="N167" s="15"/>
      <c r="O167" s="15"/>
      <c r="P167" s="15"/>
      <c r="Q167" s="15"/>
      <c r="R167" s="15"/>
      <c r="S167" s="15"/>
      <c r="T167" s="16"/>
      <c r="U167" s="17"/>
      <c r="V167" s="17"/>
      <c r="W167" s="17"/>
      <c r="X167" s="17"/>
      <c r="Y167" s="17"/>
      <c r="Z167" s="17"/>
    </row>
    <row r="168" spans="1:26" ht="15.75" hidden="1" customHeight="1" x14ac:dyDescent="0.25">
      <c r="A168" s="26"/>
      <c r="B168" s="26"/>
      <c r="C168" s="27"/>
      <c r="D168" s="27"/>
      <c r="E168" s="27"/>
      <c r="F168" s="27"/>
      <c r="G168" s="27"/>
      <c r="H168" s="15"/>
      <c r="I168" s="15"/>
      <c r="J168" s="15"/>
      <c r="K168" s="15"/>
      <c r="L168" s="15"/>
      <c r="M168" s="15"/>
      <c r="N168" s="15"/>
      <c r="O168" s="15"/>
      <c r="P168" s="15"/>
      <c r="Q168" s="15"/>
      <c r="R168" s="15"/>
      <c r="S168" s="15"/>
      <c r="T168" s="16"/>
      <c r="U168" s="17"/>
      <c r="V168" s="17"/>
      <c r="W168" s="17"/>
      <c r="X168" s="17"/>
      <c r="Y168" s="17"/>
      <c r="Z168" s="17"/>
    </row>
    <row r="169" spans="1:26" ht="15.75" hidden="1" customHeight="1" x14ac:dyDescent="0.25">
      <c r="A169" s="26"/>
      <c r="B169" s="26"/>
      <c r="C169" s="27"/>
      <c r="D169" s="27"/>
      <c r="E169" s="27"/>
      <c r="F169" s="27"/>
      <c r="G169" s="27"/>
      <c r="H169" s="15"/>
      <c r="I169" s="15"/>
      <c r="J169" s="15"/>
      <c r="K169" s="15"/>
      <c r="L169" s="15"/>
      <c r="M169" s="15"/>
      <c r="N169" s="15"/>
      <c r="O169" s="15"/>
      <c r="P169" s="15"/>
      <c r="Q169" s="15"/>
      <c r="R169" s="15"/>
      <c r="S169" s="15"/>
      <c r="T169" s="16"/>
      <c r="U169" s="17"/>
      <c r="V169" s="17"/>
      <c r="W169" s="17"/>
      <c r="X169" s="17"/>
      <c r="Y169" s="17"/>
      <c r="Z169" s="17"/>
    </row>
    <row r="170" spans="1:26" ht="15.75" hidden="1" customHeight="1" x14ac:dyDescent="0.25">
      <c r="A170" s="26"/>
      <c r="B170" s="26"/>
      <c r="C170" s="27"/>
      <c r="D170" s="27"/>
      <c r="E170" s="27"/>
      <c r="F170" s="27"/>
      <c r="G170" s="27"/>
      <c r="H170" s="15"/>
      <c r="I170" s="15"/>
      <c r="J170" s="15"/>
      <c r="K170" s="15"/>
      <c r="L170" s="15"/>
      <c r="M170" s="15"/>
      <c r="N170" s="15"/>
      <c r="O170" s="15"/>
      <c r="P170" s="15"/>
      <c r="Q170" s="15"/>
      <c r="R170" s="15"/>
      <c r="S170" s="15"/>
      <c r="T170" s="16"/>
      <c r="U170" s="17"/>
      <c r="V170" s="17"/>
      <c r="W170" s="17"/>
      <c r="X170" s="17"/>
      <c r="Y170" s="17"/>
      <c r="Z170" s="17"/>
    </row>
    <row r="171" spans="1:26" ht="15.75" hidden="1" customHeight="1" x14ac:dyDescent="0.25">
      <c r="A171" s="26"/>
      <c r="B171" s="26"/>
      <c r="C171" s="27"/>
      <c r="D171" s="27"/>
      <c r="E171" s="27"/>
      <c r="F171" s="27"/>
      <c r="G171" s="27"/>
      <c r="H171" s="15"/>
      <c r="I171" s="15"/>
      <c r="J171" s="15"/>
      <c r="K171" s="15"/>
      <c r="L171" s="15"/>
      <c r="M171" s="15"/>
      <c r="N171" s="15"/>
      <c r="O171" s="15"/>
      <c r="P171" s="15"/>
      <c r="Q171" s="15"/>
      <c r="R171" s="15"/>
      <c r="S171" s="15"/>
      <c r="T171" s="16"/>
      <c r="U171" s="17"/>
      <c r="V171" s="17"/>
      <c r="W171" s="17"/>
      <c r="X171" s="17"/>
      <c r="Y171" s="17"/>
      <c r="Z171" s="17"/>
    </row>
    <row r="172" spans="1:26" ht="15.75" hidden="1" customHeight="1" x14ac:dyDescent="0.25">
      <c r="A172" s="26"/>
      <c r="B172" s="26"/>
      <c r="C172" s="27"/>
      <c r="D172" s="27"/>
      <c r="E172" s="27"/>
      <c r="F172" s="27"/>
      <c r="G172" s="27"/>
      <c r="H172" s="15"/>
      <c r="I172" s="15"/>
      <c r="J172" s="15"/>
      <c r="K172" s="15"/>
      <c r="L172" s="15"/>
      <c r="M172" s="15"/>
      <c r="N172" s="15"/>
      <c r="O172" s="15"/>
      <c r="P172" s="15"/>
      <c r="Q172" s="15"/>
      <c r="R172" s="15"/>
      <c r="S172" s="15"/>
      <c r="T172" s="16"/>
      <c r="U172" s="17"/>
      <c r="V172" s="17"/>
      <c r="W172" s="17"/>
      <c r="X172" s="17"/>
      <c r="Y172" s="17"/>
      <c r="Z172" s="17"/>
    </row>
    <row r="173" spans="1:26" ht="15.75" hidden="1" customHeight="1" x14ac:dyDescent="0.25">
      <c r="A173" s="26"/>
      <c r="B173" s="26"/>
      <c r="C173" s="27"/>
      <c r="D173" s="27"/>
      <c r="E173" s="27"/>
      <c r="F173" s="27"/>
      <c r="G173" s="27"/>
      <c r="H173" s="15"/>
      <c r="I173" s="15"/>
      <c r="J173" s="15"/>
      <c r="K173" s="15"/>
      <c r="L173" s="15"/>
      <c r="M173" s="15"/>
      <c r="N173" s="15"/>
      <c r="O173" s="15"/>
      <c r="P173" s="15"/>
      <c r="Q173" s="15"/>
      <c r="R173" s="15"/>
      <c r="S173" s="15"/>
      <c r="T173" s="16"/>
      <c r="U173" s="17"/>
      <c r="V173" s="17"/>
      <c r="W173" s="17"/>
      <c r="X173" s="17"/>
      <c r="Y173" s="17"/>
      <c r="Z173" s="17"/>
    </row>
    <row r="174" spans="1:26" ht="15.75" hidden="1" customHeight="1" x14ac:dyDescent="0.25">
      <c r="A174" s="26"/>
      <c r="B174" s="26"/>
      <c r="C174" s="27"/>
      <c r="D174" s="27"/>
      <c r="E174" s="27"/>
      <c r="F174" s="27"/>
      <c r="G174" s="27"/>
      <c r="H174" s="15"/>
      <c r="I174" s="15"/>
      <c r="J174" s="15"/>
      <c r="K174" s="15"/>
      <c r="L174" s="15"/>
      <c r="M174" s="15"/>
      <c r="N174" s="15"/>
      <c r="O174" s="15"/>
      <c r="P174" s="15"/>
      <c r="Q174" s="15"/>
      <c r="R174" s="15"/>
      <c r="S174" s="15"/>
      <c r="T174" s="16"/>
      <c r="U174" s="17"/>
      <c r="V174" s="17"/>
      <c r="W174" s="17"/>
      <c r="X174" s="17"/>
      <c r="Y174" s="17"/>
      <c r="Z174" s="17"/>
    </row>
    <row r="175" spans="1:26" ht="15.75" hidden="1" customHeight="1" x14ac:dyDescent="0.25">
      <c r="A175" s="26"/>
      <c r="B175" s="26"/>
      <c r="C175" s="27"/>
      <c r="D175" s="27"/>
      <c r="E175" s="27"/>
      <c r="F175" s="27"/>
      <c r="G175" s="27"/>
      <c r="H175" s="15"/>
      <c r="I175" s="15"/>
      <c r="J175" s="15"/>
      <c r="K175" s="15"/>
      <c r="L175" s="15"/>
      <c r="M175" s="15"/>
      <c r="N175" s="15"/>
      <c r="O175" s="15"/>
      <c r="P175" s="15"/>
      <c r="Q175" s="15"/>
      <c r="R175" s="15"/>
      <c r="S175" s="15"/>
      <c r="T175" s="16"/>
      <c r="U175" s="17"/>
      <c r="V175" s="17"/>
      <c r="W175" s="17"/>
      <c r="X175" s="17"/>
      <c r="Y175" s="17"/>
      <c r="Z175" s="17"/>
    </row>
    <row r="176" spans="1:26" ht="15.75" hidden="1" customHeight="1" x14ac:dyDescent="0.25">
      <c r="A176" s="26"/>
      <c r="B176" s="26"/>
      <c r="C176" s="27"/>
      <c r="D176" s="27"/>
      <c r="E176" s="27"/>
      <c r="F176" s="27"/>
      <c r="G176" s="27"/>
      <c r="H176" s="15"/>
      <c r="I176" s="15"/>
      <c r="J176" s="15"/>
      <c r="K176" s="15"/>
      <c r="L176" s="15"/>
      <c r="M176" s="15"/>
      <c r="N176" s="15"/>
      <c r="O176" s="15"/>
      <c r="P176" s="15"/>
      <c r="Q176" s="15"/>
      <c r="R176" s="15"/>
      <c r="S176" s="15"/>
      <c r="T176" s="16"/>
      <c r="U176" s="17"/>
      <c r="V176" s="17"/>
      <c r="W176" s="17"/>
      <c r="X176" s="17"/>
      <c r="Y176" s="17"/>
      <c r="Z176" s="17"/>
    </row>
    <row r="177" spans="1:26" ht="15.75" hidden="1" customHeight="1" x14ac:dyDescent="0.25">
      <c r="A177" s="26"/>
      <c r="B177" s="26"/>
      <c r="C177" s="27"/>
      <c r="D177" s="27"/>
      <c r="E177" s="27"/>
      <c r="F177" s="27"/>
      <c r="G177" s="27"/>
      <c r="H177" s="15"/>
      <c r="I177" s="15"/>
      <c r="J177" s="15"/>
      <c r="K177" s="15"/>
      <c r="L177" s="15"/>
      <c r="M177" s="15"/>
      <c r="N177" s="15"/>
      <c r="O177" s="15"/>
      <c r="P177" s="15"/>
      <c r="Q177" s="15"/>
      <c r="R177" s="15"/>
      <c r="S177" s="15"/>
      <c r="T177" s="16"/>
      <c r="U177" s="17"/>
      <c r="V177" s="17"/>
      <c r="W177" s="17"/>
      <c r="X177" s="17"/>
      <c r="Y177" s="17"/>
      <c r="Z177" s="17"/>
    </row>
    <row r="178" spans="1:26" ht="15.75" hidden="1" customHeight="1" x14ac:dyDescent="0.25">
      <c r="A178" s="26"/>
      <c r="B178" s="26"/>
      <c r="C178" s="27"/>
      <c r="D178" s="27"/>
      <c r="E178" s="27"/>
      <c r="F178" s="27"/>
      <c r="G178" s="27"/>
      <c r="H178" s="15"/>
      <c r="I178" s="15"/>
      <c r="J178" s="15"/>
      <c r="K178" s="15"/>
      <c r="L178" s="15"/>
      <c r="M178" s="15"/>
      <c r="N178" s="15"/>
      <c r="O178" s="15"/>
      <c r="P178" s="15"/>
      <c r="Q178" s="15"/>
      <c r="R178" s="15"/>
      <c r="S178" s="15"/>
      <c r="T178" s="16"/>
      <c r="U178" s="17"/>
      <c r="V178" s="17"/>
      <c r="W178" s="17"/>
      <c r="X178" s="17"/>
      <c r="Y178" s="17"/>
      <c r="Z178" s="17"/>
    </row>
    <row r="179" spans="1:26" ht="15.75" hidden="1" customHeight="1" x14ac:dyDescent="0.25">
      <c r="A179" s="26"/>
      <c r="B179" s="26"/>
      <c r="C179" s="27"/>
      <c r="D179" s="27"/>
      <c r="E179" s="27"/>
      <c r="F179" s="27"/>
      <c r="G179" s="27"/>
      <c r="H179" s="15"/>
      <c r="I179" s="15"/>
      <c r="J179" s="15"/>
      <c r="K179" s="15"/>
      <c r="L179" s="15"/>
      <c r="M179" s="15"/>
      <c r="N179" s="15"/>
      <c r="O179" s="15"/>
      <c r="P179" s="15"/>
      <c r="Q179" s="15"/>
      <c r="R179" s="15"/>
      <c r="S179" s="15"/>
      <c r="T179" s="16"/>
      <c r="U179" s="17"/>
      <c r="V179" s="17"/>
      <c r="W179" s="17"/>
      <c r="X179" s="17"/>
      <c r="Y179" s="17"/>
      <c r="Z179" s="17"/>
    </row>
    <row r="180" spans="1:26" ht="15.75" hidden="1" customHeight="1" x14ac:dyDescent="0.25">
      <c r="A180" s="26"/>
      <c r="B180" s="26"/>
      <c r="C180" s="27"/>
      <c r="D180" s="27"/>
      <c r="E180" s="27"/>
      <c r="F180" s="27"/>
      <c r="G180" s="27"/>
      <c r="H180" s="15"/>
      <c r="I180" s="15"/>
      <c r="J180" s="15"/>
      <c r="K180" s="15"/>
      <c r="L180" s="15"/>
      <c r="M180" s="15"/>
      <c r="N180" s="15"/>
      <c r="O180" s="15"/>
      <c r="P180" s="15"/>
      <c r="Q180" s="15"/>
      <c r="R180" s="15"/>
      <c r="S180" s="15"/>
      <c r="T180" s="16"/>
      <c r="U180" s="17"/>
      <c r="V180" s="17"/>
      <c r="W180" s="17"/>
      <c r="X180" s="17"/>
      <c r="Y180" s="17"/>
      <c r="Z180" s="17"/>
    </row>
    <row r="181" spans="1:26" ht="15.75" hidden="1" customHeight="1" x14ac:dyDescent="0.25">
      <c r="A181" s="26"/>
      <c r="B181" s="26"/>
      <c r="C181" s="27"/>
      <c r="D181" s="27"/>
      <c r="E181" s="27"/>
      <c r="F181" s="27"/>
      <c r="G181" s="27"/>
      <c r="H181" s="15"/>
      <c r="I181" s="15"/>
      <c r="J181" s="15"/>
      <c r="K181" s="15"/>
      <c r="L181" s="15"/>
      <c r="M181" s="15"/>
      <c r="N181" s="15"/>
      <c r="O181" s="15"/>
      <c r="P181" s="15"/>
      <c r="Q181" s="15"/>
      <c r="R181" s="15"/>
      <c r="S181" s="15"/>
      <c r="T181" s="16"/>
      <c r="U181" s="17"/>
      <c r="V181" s="17"/>
      <c r="W181" s="17"/>
      <c r="X181" s="17"/>
      <c r="Y181" s="17"/>
      <c r="Z181" s="17"/>
    </row>
    <row r="182" spans="1:26" ht="15.75" hidden="1" customHeight="1" x14ac:dyDescent="0.25">
      <c r="A182" s="26"/>
      <c r="B182" s="26"/>
      <c r="C182" s="27"/>
      <c r="D182" s="27"/>
      <c r="E182" s="27"/>
      <c r="F182" s="27"/>
      <c r="G182" s="27"/>
      <c r="H182" s="15"/>
      <c r="I182" s="15"/>
      <c r="J182" s="15"/>
      <c r="K182" s="15"/>
      <c r="L182" s="15"/>
      <c r="M182" s="15"/>
      <c r="N182" s="15"/>
      <c r="O182" s="15"/>
      <c r="P182" s="15"/>
      <c r="Q182" s="15"/>
      <c r="R182" s="15"/>
      <c r="S182" s="15"/>
      <c r="T182" s="16"/>
      <c r="U182" s="17"/>
      <c r="V182" s="17"/>
      <c r="W182" s="17"/>
      <c r="X182" s="17"/>
      <c r="Y182" s="17"/>
      <c r="Z182" s="17"/>
    </row>
    <row r="183" spans="1:26" ht="15.75" hidden="1" customHeight="1" x14ac:dyDescent="0.25">
      <c r="A183" s="26"/>
      <c r="B183" s="26"/>
      <c r="C183" s="27"/>
      <c r="D183" s="27"/>
      <c r="E183" s="27"/>
      <c r="F183" s="27"/>
      <c r="G183" s="27"/>
      <c r="H183" s="15"/>
      <c r="I183" s="15"/>
      <c r="J183" s="15"/>
      <c r="K183" s="15"/>
      <c r="L183" s="15"/>
      <c r="M183" s="15"/>
      <c r="N183" s="15"/>
      <c r="O183" s="15"/>
      <c r="P183" s="15"/>
      <c r="Q183" s="15"/>
      <c r="R183" s="15"/>
      <c r="S183" s="15"/>
      <c r="T183" s="16"/>
      <c r="U183" s="17"/>
      <c r="V183" s="17"/>
      <c r="W183" s="17"/>
      <c r="X183" s="17"/>
      <c r="Y183" s="17"/>
      <c r="Z183" s="17"/>
    </row>
    <row r="184" spans="1:26" ht="15.75" hidden="1" customHeight="1" x14ac:dyDescent="0.25">
      <c r="A184" s="26"/>
      <c r="B184" s="26"/>
      <c r="C184" s="27"/>
      <c r="D184" s="27"/>
      <c r="E184" s="27"/>
      <c r="F184" s="27"/>
      <c r="G184" s="27"/>
      <c r="H184" s="15"/>
      <c r="I184" s="15"/>
      <c r="J184" s="15"/>
      <c r="K184" s="15"/>
      <c r="L184" s="15"/>
      <c r="M184" s="15"/>
      <c r="N184" s="15"/>
      <c r="O184" s="15"/>
      <c r="P184" s="15"/>
      <c r="Q184" s="15"/>
      <c r="R184" s="15"/>
      <c r="S184" s="15"/>
      <c r="T184" s="16"/>
      <c r="U184" s="17"/>
      <c r="V184" s="17"/>
      <c r="W184" s="17"/>
      <c r="X184" s="17"/>
      <c r="Y184" s="17"/>
      <c r="Z184" s="17"/>
    </row>
    <row r="185" spans="1:26" ht="15.75" hidden="1" customHeight="1" x14ac:dyDescent="0.25">
      <c r="A185" s="26"/>
      <c r="B185" s="26"/>
      <c r="C185" s="27"/>
      <c r="D185" s="27"/>
      <c r="E185" s="27"/>
      <c r="F185" s="27"/>
      <c r="G185" s="27"/>
      <c r="H185" s="15"/>
      <c r="I185" s="15"/>
      <c r="J185" s="15"/>
      <c r="K185" s="15"/>
      <c r="L185" s="15"/>
      <c r="M185" s="15"/>
      <c r="N185" s="15"/>
      <c r="O185" s="15"/>
      <c r="P185" s="15"/>
      <c r="Q185" s="15"/>
      <c r="R185" s="15"/>
      <c r="S185" s="15"/>
      <c r="T185" s="16"/>
      <c r="U185" s="17"/>
      <c r="V185" s="17"/>
      <c r="W185" s="17"/>
      <c r="X185" s="17"/>
      <c r="Y185" s="17"/>
      <c r="Z185" s="17"/>
    </row>
    <row r="186" spans="1:26" ht="15.75" hidden="1" customHeight="1" x14ac:dyDescent="0.25">
      <c r="A186" s="26"/>
      <c r="B186" s="26"/>
      <c r="C186" s="27"/>
      <c r="D186" s="27"/>
      <c r="E186" s="27"/>
      <c r="F186" s="27"/>
      <c r="G186" s="27"/>
      <c r="H186" s="15"/>
      <c r="I186" s="15"/>
      <c r="J186" s="15"/>
      <c r="K186" s="15"/>
      <c r="L186" s="15"/>
      <c r="M186" s="15"/>
      <c r="N186" s="15"/>
      <c r="O186" s="15"/>
      <c r="P186" s="15"/>
      <c r="Q186" s="15"/>
      <c r="R186" s="15"/>
      <c r="S186" s="15"/>
      <c r="T186" s="16"/>
      <c r="U186" s="17"/>
      <c r="V186" s="17"/>
      <c r="W186" s="17"/>
      <c r="X186" s="17"/>
      <c r="Y186" s="17"/>
      <c r="Z186" s="17"/>
    </row>
    <row r="187" spans="1:26" ht="15.75" hidden="1" customHeight="1" x14ac:dyDescent="0.25">
      <c r="A187" s="26"/>
      <c r="B187" s="26"/>
      <c r="C187" s="27"/>
      <c r="D187" s="27"/>
      <c r="E187" s="27"/>
      <c r="F187" s="27"/>
      <c r="G187" s="27"/>
      <c r="H187" s="15"/>
      <c r="I187" s="15"/>
      <c r="J187" s="15"/>
      <c r="K187" s="15"/>
      <c r="L187" s="15"/>
      <c r="M187" s="15"/>
      <c r="N187" s="15"/>
      <c r="O187" s="15"/>
      <c r="P187" s="15"/>
      <c r="Q187" s="15"/>
      <c r="R187" s="15"/>
      <c r="S187" s="15"/>
      <c r="T187" s="16"/>
      <c r="U187" s="17"/>
      <c r="V187" s="17"/>
      <c r="W187" s="17"/>
      <c r="X187" s="17"/>
      <c r="Y187" s="17"/>
      <c r="Z187" s="17"/>
    </row>
    <row r="188" spans="1:26" ht="15.75" hidden="1" customHeight="1" x14ac:dyDescent="0.25">
      <c r="A188" s="26"/>
      <c r="B188" s="26"/>
      <c r="C188" s="27"/>
      <c r="D188" s="27"/>
      <c r="E188" s="27"/>
      <c r="F188" s="27"/>
      <c r="G188" s="27"/>
      <c r="H188" s="15"/>
      <c r="I188" s="15"/>
      <c r="J188" s="15"/>
      <c r="K188" s="15"/>
      <c r="L188" s="15"/>
      <c r="M188" s="15"/>
      <c r="N188" s="15"/>
      <c r="O188" s="15"/>
      <c r="P188" s="15"/>
      <c r="Q188" s="15"/>
      <c r="R188" s="15"/>
      <c r="S188" s="15"/>
      <c r="T188" s="16"/>
      <c r="U188" s="17"/>
      <c r="V188" s="17"/>
      <c r="W188" s="17"/>
      <c r="X188" s="17"/>
      <c r="Y188" s="17"/>
      <c r="Z188" s="17"/>
    </row>
    <row r="189" spans="1:26" ht="15.75" hidden="1" customHeight="1" x14ac:dyDescent="0.25">
      <c r="A189" s="26"/>
      <c r="B189" s="26"/>
      <c r="C189" s="27"/>
      <c r="D189" s="27"/>
      <c r="E189" s="27"/>
      <c r="F189" s="27"/>
      <c r="G189" s="27"/>
      <c r="H189" s="15"/>
      <c r="I189" s="15"/>
      <c r="J189" s="15"/>
      <c r="K189" s="15"/>
      <c r="L189" s="15"/>
      <c r="M189" s="15"/>
      <c r="N189" s="15"/>
      <c r="O189" s="15"/>
      <c r="P189" s="15"/>
      <c r="Q189" s="15"/>
      <c r="R189" s="15"/>
      <c r="S189" s="15"/>
      <c r="T189" s="16"/>
      <c r="U189" s="17"/>
      <c r="V189" s="17"/>
      <c r="W189" s="17"/>
      <c r="X189" s="17"/>
      <c r="Y189" s="17"/>
      <c r="Z189" s="17"/>
    </row>
    <row r="190" spans="1:26" ht="15.75" hidden="1" customHeight="1" x14ac:dyDescent="0.25">
      <c r="A190" s="26"/>
      <c r="B190" s="26"/>
      <c r="C190" s="27"/>
      <c r="D190" s="27"/>
      <c r="E190" s="27"/>
      <c r="F190" s="27"/>
      <c r="G190" s="27"/>
      <c r="H190" s="15"/>
      <c r="I190" s="15"/>
      <c r="J190" s="15"/>
      <c r="K190" s="15"/>
      <c r="L190" s="15"/>
      <c r="M190" s="15"/>
      <c r="N190" s="15"/>
      <c r="O190" s="15"/>
      <c r="P190" s="15"/>
      <c r="Q190" s="15"/>
      <c r="R190" s="15"/>
      <c r="S190" s="15"/>
      <c r="T190" s="16"/>
      <c r="U190" s="17"/>
      <c r="V190" s="17"/>
      <c r="W190" s="17"/>
      <c r="X190" s="17"/>
      <c r="Y190" s="17"/>
      <c r="Z190" s="17"/>
    </row>
    <row r="191" spans="1:26" ht="15.75" hidden="1" customHeight="1" x14ac:dyDescent="0.25">
      <c r="A191" s="26"/>
      <c r="B191" s="26"/>
      <c r="C191" s="27"/>
      <c r="D191" s="27"/>
      <c r="E191" s="27"/>
      <c r="F191" s="27"/>
      <c r="G191" s="27"/>
      <c r="H191" s="15"/>
      <c r="I191" s="15"/>
      <c r="J191" s="15"/>
      <c r="K191" s="15"/>
      <c r="L191" s="15"/>
      <c r="M191" s="15"/>
      <c r="N191" s="15"/>
      <c r="O191" s="15"/>
      <c r="P191" s="15"/>
      <c r="Q191" s="15"/>
      <c r="R191" s="15"/>
      <c r="S191" s="15"/>
      <c r="T191" s="16"/>
      <c r="U191" s="17"/>
      <c r="V191" s="17"/>
      <c r="W191" s="17"/>
      <c r="X191" s="17"/>
      <c r="Y191" s="17"/>
      <c r="Z191" s="17"/>
    </row>
    <row r="192" spans="1:26" ht="15.75" hidden="1" customHeight="1" x14ac:dyDescent="0.25">
      <c r="A192" s="26"/>
      <c r="B192" s="26"/>
      <c r="C192" s="27"/>
      <c r="D192" s="27"/>
      <c r="E192" s="27"/>
      <c r="F192" s="27"/>
      <c r="G192" s="27"/>
      <c r="H192" s="15"/>
      <c r="I192" s="15"/>
      <c r="J192" s="15"/>
      <c r="K192" s="15"/>
      <c r="L192" s="15"/>
      <c r="M192" s="15"/>
      <c r="N192" s="15"/>
      <c r="O192" s="15"/>
      <c r="P192" s="15"/>
      <c r="Q192" s="15"/>
      <c r="R192" s="15"/>
      <c r="S192" s="15"/>
      <c r="T192" s="16"/>
      <c r="U192" s="17"/>
      <c r="V192" s="17"/>
      <c r="W192" s="17"/>
      <c r="X192" s="17"/>
      <c r="Y192" s="17"/>
      <c r="Z192" s="17"/>
    </row>
    <row r="193" spans="1:26" ht="15.75" hidden="1" customHeight="1" x14ac:dyDescent="0.25">
      <c r="A193" s="26"/>
      <c r="B193" s="26"/>
      <c r="C193" s="27"/>
      <c r="D193" s="27"/>
      <c r="E193" s="27"/>
      <c r="F193" s="27"/>
      <c r="G193" s="27"/>
      <c r="H193" s="15"/>
      <c r="I193" s="15"/>
      <c r="J193" s="15"/>
      <c r="K193" s="15"/>
      <c r="L193" s="15"/>
      <c r="M193" s="15"/>
      <c r="N193" s="15"/>
      <c r="O193" s="15"/>
      <c r="P193" s="15"/>
      <c r="Q193" s="15"/>
      <c r="R193" s="15"/>
      <c r="S193" s="15"/>
      <c r="T193" s="16"/>
      <c r="U193" s="17"/>
      <c r="V193" s="17"/>
      <c r="W193" s="17"/>
      <c r="X193" s="17"/>
      <c r="Y193" s="17"/>
      <c r="Z193" s="17"/>
    </row>
    <row r="194" spans="1:26" ht="15.75" hidden="1" customHeight="1" x14ac:dyDescent="0.25">
      <c r="A194" s="26"/>
      <c r="B194" s="26"/>
      <c r="C194" s="27"/>
      <c r="D194" s="27"/>
      <c r="E194" s="27"/>
      <c r="F194" s="27"/>
      <c r="G194" s="27"/>
      <c r="H194" s="15"/>
      <c r="I194" s="15"/>
      <c r="J194" s="15"/>
      <c r="K194" s="15"/>
      <c r="L194" s="15"/>
      <c r="M194" s="15"/>
      <c r="N194" s="15"/>
      <c r="O194" s="15"/>
      <c r="P194" s="15"/>
      <c r="Q194" s="15"/>
      <c r="R194" s="15"/>
      <c r="S194" s="15"/>
      <c r="T194" s="16"/>
      <c r="U194" s="17"/>
      <c r="V194" s="17"/>
      <c r="W194" s="17"/>
      <c r="X194" s="17"/>
      <c r="Y194" s="17"/>
      <c r="Z194" s="17"/>
    </row>
    <row r="195" spans="1:26" ht="15.75" hidden="1" customHeight="1" x14ac:dyDescent="0.25">
      <c r="A195" s="26"/>
      <c r="B195" s="26"/>
      <c r="C195" s="27"/>
      <c r="D195" s="27"/>
      <c r="E195" s="27"/>
      <c r="F195" s="27"/>
      <c r="G195" s="27"/>
      <c r="H195" s="15"/>
      <c r="I195" s="15"/>
      <c r="J195" s="15"/>
      <c r="K195" s="15"/>
      <c r="L195" s="15"/>
      <c r="M195" s="15"/>
      <c r="N195" s="15"/>
      <c r="O195" s="15"/>
      <c r="P195" s="15"/>
      <c r="Q195" s="15"/>
      <c r="R195" s="15"/>
      <c r="S195" s="15"/>
      <c r="T195" s="16"/>
      <c r="U195" s="17"/>
      <c r="V195" s="17"/>
      <c r="W195" s="17"/>
      <c r="X195" s="17"/>
      <c r="Y195" s="17"/>
      <c r="Z195" s="17"/>
    </row>
    <row r="196" spans="1:26" ht="15.75" hidden="1" customHeight="1" x14ac:dyDescent="0.25">
      <c r="A196" s="26"/>
      <c r="B196" s="26"/>
      <c r="C196" s="27"/>
      <c r="D196" s="27"/>
      <c r="E196" s="27"/>
      <c r="F196" s="27"/>
      <c r="G196" s="27"/>
      <c r="H196" s="15"/>
      <c r="I196" s="15"/>
      <c r="J196" s="15"/>
      <c r="K196" s="15"/>
      <c r="L196" s="15"/>
      <c r="M196" s="15"/>
      <c r="N196" s="15"/>
      <c r="O196" s="15"/>
      <c r="P196" s="15"/>
      <c r="Q196" s="15"/>
      <c r="R196" s="15"/>
      <c r="S196" s="15"/>
      <c r="T196" s="16"/>
      <c r="U196" s="17"/>
      <c r="V196" s="17"/>
      <c r="W196" s="17"/>
      <c r="X196" s="17"/>
      <c r="Y196" s="17"/>
      <c r="Z196" s="17"/>
    </row>
    <row r="197" spans="1:26" ht="15.75" hidden="1" customHeight="1" x14ac:dyDescent="0.25">
      <c r="A197" s="26"/>
      <c r="B197" s="26"/>
      <c r="C197" s="27"/>
      <c r="D197" s="27"/>
      <c r="E197" s="27"/>
      <c r="F197" s="27"/>
      <c r="G197" s="27"/>
      <c r="H197" s="15"/>
      <c r="I197" s="15"/>
      <c r="J197" s="15"/>
      <c r="K197" s="15"/>
      <c r="L197" s="15"/>
      <c r="M197" s="15"/>
      <c r="N197" s="15"/>
      <c r="O197" s="15"/>
      <c r="P197" s="15"/>
      <c r="Q197" s="15"/>
      <c r="R197" s="15"/>
      <c r="S197" s="15"/>
      <c r="T197" s="16"/>
      <c r="U197" s="17"/>
      <c r="V197" s="17"/>
      <c r="W197" s="17"/>
      <c r="X197" s="17"/>
      <c r="Y197" s="17"/>
      <c r="Z197" s="17"/>
    </row>
    <row r="198" spans="1:26" ht="15.75" hidden="1" customHeight="1" x14ac:dyDescent="0.25">
      <c r="A198" s="26"/>
      <c r="B198" s="26"/>
      <c r="C198" s="27"/>
      <c r="D198" s="27"/>
      <c r="E198" s="27"/>
      <c r="F198" s="27"/>
      <c r="G198" s="27"/>
      <c r="H198" s="15"/>
      <c r="I198" s="15"/>
      <c r="J198" s="15"/>
      <c r="K198" s="15"/>
      <c r="L198" s="15"/>
      <c r="M198" s="15"/>
      <c r="N198" s="15"/>
      <c r="O198" s="15"/>
      <c r="P198" s="15"/>
      <c r="Q198" s="15"/>
      <c r="R198" s="15"/>
      <c r="S198" s="15"/>
      <c r="T198" s="16"/>
      <c r="U198" s="17"/>
      <c r="V198" s="17"/>
      <c r="W198" s="17"/>
      <c r="X198" s="17"/>
      <c r="Y198" s="17"/>
      <c r="Z198" s="17"/>
    </row>
    <row r="199" spans="1:26" ht="15.75" hidden="1" customHeight="1" x14ac:dyDescent="0.25">
      <c r="A199" s="26"/>
      <c r="B199" s="26"/>
      <c r="C199" s="27"/>
      <c r="D199" s="27"/>
      <c r="E199" s="27"/>
      <c r="F199" s="27"/>
      <c r="G199" s="27"/>
      <c r="H199" s="15"/>
      <c r="I199" s="15"/>
      <c r="J199" s="15"/>
      <c r="K199" s="15"/>
      <c r="L199" s="15"/>
      <c r="M199" s="15"/>
      <c r="N199" s="15"/>
      <c r="O199" s="15"/>
      <c r="P199" s="15"/>
      <c r="Q199" s="15"/>
      <c r="R199" s="15"/>
      <c r="S199" s="15"/>
      <c r="T199" s="16"/>
      <c r="U199" s="17"/>
      <c r="V199" s="17"/>
      <c r="W199" s="17"/>
      <c r="X199" s="17"/>
      <c r="Y199" s="17"/>
      <c r="Z199" s="17"/>
    </row>
    <row r="200" spans="1:26" ht="15.75" hidden="1" customHeight="1" x14ac:dyDescent="0.25">
      <c r="A200" s="26"/>
      <c r="B200" s="26"/>
      <c r="C200" s="27"/>
      <c r="D200" s="27"/>
      <c r="E200" s="27"/>
      <c r="F200" s="27"/>
      <c r="G200" s="27"/>
      <c r="H200" s="15"/>
      <c r="I200" s="15"/>
      <c r="J200" s="15"/>
      <c r="K200" s="15"/>
      <c r="L200" s="15"/>
      <c r="M200" s="15"/>
      <c r="N200" s="15"/>
      <c r="O200" s="15"/>
      <c r="P200" s="15"/>
      <c r="Q200" s="15"/>
      <c r="R200" s="15"/>
      <c r="S200" s="15"/>
      <c r="T200" s="16"/>
      <c r="U200" s="17"/>
      <c r="V200" s="17"/>
      <c r="W200" s="17"/>
      <c r="X200" s="17"/>
      <c r="Y200" s="17"/>
      <c r="Z200" s="17"/>
    </row>
    <row r="201" spans="1:26" ht="15.75" hidden="1" customHeight="1" x14ac:dyDescent="0.25">
      <c r="A201" s="26"/>
      <c r="B201" s="26"/>
      <c r="C201" s="27"/>
      <c r="D201" s="27"/>
      <c r="E201" s="27"/>
      <c r="F201" s="27"/>
      <c r="G201" s="27"/>
      <c r="H201" s="15"/>
      <c r="I201" s="15"/>
      <c r="J201" s="15"/>
      <c r="K201" s="15"/>
      <c r="L201" s="15"/>
      <c r="M201" s="15"/>
      <c r="N201" s="15"/>
      <c r="O201" s="15"/>
      <c r="P201" s="15"/>
      <c r="Q201" s="15"/>
      <c r="R201" s="15"/>
      <c r="S201" s="15"/>
      <c r="T201" s="16"/>
      <c r="U201" s="17"/>
      <c r="V201" s="17"/>
      <c r="W201" s="17"/>
      <c r="X201" s="17"/>
      <c r="Y201" s="17"/>
      <c r="Z201" s="17"/>
    </row>
    <row r="202" spans="1:26" ht="15.75" hidden="1" customHeight="1" x14ac:dyDescent="0.25">
      <c r="A202" s="26"/>
      <c r="B202" s="26"/>
      <c r="C202" s="27"/>
      <c r="D202" s="27"/>
      <c r="E202" s="27"/>
      <c r="F202" s="27"/>
      <c r="G202" s="27"/>
      <c r="H202" s="15"/>
      <c r="I202" s="15"/>
      <c r="J202" s="15"/>
      <c r="K202" s="15"/>
      <c r="L202" s="15"/>
      <c r="M202" s="15"/>
      <c r="N202" s="15"/>
      <c r="O202" s="15"/>
      <c r="P202" s="15"/>
      <c r="Q202" s="15"/>
      <c r="R202" s="15"/>
      <c r="S202" s="15"/>
      <c r="T202" s="16"/>
      <c r="U202" s="17"/>
      <c r="V202" s="17"/>
      <c r="W202" s="17"/>
      <c r="X202" s="17"/>
      <c r="Y202" s="17"/>
      <c r="Z202" s="17"/>
    </row>
    <row r="203" spans="1:26" ht="15.75" hidden="1" customHeight="1" x14ac:dyDescent="0.25">
      <c r="A203" s="26"/>
      <c r="B203" s="26"/>
      <c r="C203" s="27"/>
      <c r="D203" s="27"/>
      <c r="E203" s="27"/>
      <c r="F203" s="27"/>
      <c r="G203" s="27"/>
      <c r="H203" s="15"/>
      <c r="I203" s="15"/>
      <c r="J203" s="15"/>
      <c r="K203" s="15"/>
      <c r="L203" s="15"/>
      <c r="M203" s="15"/>
      <c r="N203" s="15"/>
      <c r="O203" s="15"/>
      <c r="P203" s="15"/>
      <c r="Q203" s="15"/>
      <c r="R203" s="15"/>
      <c r="S203" s="15"/>
      <c r="T203" s="16"/>
      <c r="U203" s="17"/>
      <c r="V203" s="17"/>
      <c r="W203" s="17"/>
      <c r="X203" s="17"/>
      <c r="Y203" s="17"/>
      <c r="Z203" s="17"/>
    </row>
    <row r="204" spans="1:26" ht="15.75" hidden="1" customHeight="1" x14ac:dyDescent="0.25">
      <c r="A204" s="26"/>
      <c r="B204" s="26"/>
      <c r="C204" s="27"/>
      <c r="D204" s="27"/>
      <c r="E204" s="27"/>
      <c r="F204" s="27"/>
      <c r="G204" s="27"/>
      <c r="H204" s="15"/>
      <c r="I204" s="15"/>
      <c r="J204" s="15"/>
      <c r="K204" s="15"/>
      <c r="L204" s="15"/>
      <c r="M204" s="15"/>
      <c r="N204" s="15"/>
      <c r="O204" s="15"/>
      <c r="P204" s="15"/>
      <c r="Q204" s="15"/>
      <c r="R204" s="15"/>
      <c r="S204" s="15"/>
      <c r="T204" s="16"/>
      <c r="U204" s="17"/>
      <c r="V204" s="17"/>
      <c r="W204" s="17"/>
      <c r="X204" s="17"/>
      <c r="Y204" s="17"/>
      <c r="Z204" s="17"/>
    </row>
    <row r="205" spans="1:26" ht="15.75" hidden="1" customHeight="1" x14ac:dyDescent="0.25">
      <c r="A205" s="26"/>
      <c r="B205" s="26"/>
      <c r="C205" s="27"/>
      <c r="D205" s="27"/>
      <c r="E205" s="27"/>
      <c r="F205" s="27"/>
      <c r="G205" s="27"/>
      <c r="H205" s="15"/>
      <c r="I205" s="15"/>
      <c r="J205" s="15"/>
      <c r="K205" s="15"/>
      <c r="L205" s="15"/>
      <c r="M205" s="15"/>
      <c r="N205" s="15"/>
      <c r="O205" s="15"/>
      <c r="P205" s="15"/>
      <c r="Q205" s="15"/>
      <c r="R205" s="15"/>
      <c r="S205" s="15"/>
      <c r="T205" s="16"/>
      <c r="U205" s="17"/>
      <c r="V205" s="17"/>
      <c r="W205" s="17"/>
      <c r="X205" s="17"/>
      <c r="Y205" s="17"/>
      <c r="Z205" s="17"/>
    </row>
    <row r="206" spans="1:26" ht="15.75" hidden="1" customHeight="1" x14ac:dyDescent="0.25">
      <c r="A206" s="26"/>
      <c r="B206" s="26"/>
      <c r="C206" s="27"/>
      <c r="D206" s="27"/>
      <c r="E206" s="27"/>
      <c r="F206" s="27"/>
      <c r="G206" s="27"/>
      <c r="H206" s="15"/>
      <c r="I206" s="15"/>
      <c r="J206" s="15"/>
      <c r="K206" s="15"/>
      <c r="L206" s="15"/>
      <c r="M206" s="15"/>
      <c r="N206" s="15"/>
      <c r="O206" s="15"/>
      <c r="P206" s="15"/>
      <c r="Q206" s="15"/>
      <c r="R206" s="15"/>
      <c r="S206" s="15"/>
      <c r="T206" s="16"/>
      <c r="U206" s="17"/>
      <c r="V206" s="17"/>
      <c r="W206" s="17"/>
      <c r="X206" s="17"/>
      <c r="Y206" s="17"/>
      <c r="Z206" s="17"/>
    </row>
    <row r="207" spans="1:26" ht="15.75" hidden="1" customHeight="1" x14ac:dyDescent="0.25">
      <c r="A207" s="26"/>
      <c r="B207" s="26"/>
      <c r="C207" s="27"/>
      <c r="D207" s="27"/>
      <c r="E207" s="27"/>
      <c r="F207" s="27"/>
      <c r="G207" s="27"/>
      <c r="H207" s="15"/>
      <c r="I207" s="15"/>
      <c r="J207" s="15"/>
      <c r="K207" s="15"/>
      <c r="L207" s="15"/>
      <c r="M207" s="15"/>
      <c r="N207" s="15"/>
      <c r="O207" s="15"/>
      <c r="P207" s="15"/>
      <c r="Q207" s="15"/>
      <c r="R207" s="15"/>
      <c r="S207" s="15"/>
      <c r="T207" s="16"/>
      <c r="U207" s="17"/>
      <c r="V207" s="17"/>
      <c r="W207" s="17"/>
      <c r="X207" s="17"/>
      <c r="Y207" s="17"/>
      <c r="Z207" s="17"/>
    </row>
    <row r="208" spans="1:26" ht="15.75" hidden="1" customHeight="1" x14ac:dyDescent="0.25">
      <c r="A208" s="26"/>
      <c r="B208" s="26"/>
      <c r="C208" s="27"/>
      <c r="D208" s="27"/>
      <c r="E208" s="27"/>
      <c r="F208" s="27"/>
      <c r="G208" s="27"/>
      <c r="H208" s="15"/>
      <c r="I208" s="15"/>
      <c r="J208" s="15"/>
      <c r="K208" s="15"/>
      <c r="L208" s="15"/>
      <c r="M208" s="15"/>
      <c r="N208" s="15"/>
      <c r="O208" s="15"/>
      <c r="P208" s="15"/>
      <c r="Q208" s="15"/>
      <c r="R208" s="15"/>
      <c r="S208" s="15"/>
      <c r="T208" s="16"/>
      <c r="U208" s="17"/>
      <c r="V208" s="17"/>
      <c r="W208" s="17"/>
      <c r="X208" s="17"/>
      <c r="Y208" s="17"/>
      <c r="Z208" s="17"/>
    </row>
    <row r="209" spans="1:26" ht="15.75" hidden="1" customHeight="1" x14ac:dyDescent="0.25">
      <c r="A209" s="26"/>
      <c r="B209" s="26"/>
      <c r="C209" s="27"/>
      <c r="D209" s="27"/>
      <c r="E209" s="27"/>
      <c r="F209" s="27"/>
      <c r="G209" s="27"/>
      <c r="H209" s="15"/>
      <c r="I209" s="15"/>
      <c r="J209" s="15"/>
      <c r="K209" s="15"/>
      <c r="L209" s="15"/>
      <c r="M209" s="15"/>
      <c r="N209" s="15"/>
      <c r="O209" s="15"/>
      <c r="P209" s="15"/>
      <c r="Q209" s="15"/>
      <c r="R209" s="15"/>
      <c r="S209" s="15"/>
      <c r="T209" s="16"/>
      <c r="U209" s="17"/>
      <c r="V209" s="17"/>
      <c r="W209" s="17"/>
      <c r="X209" s="17"/>
      <c r="Y209" s="17"/>
      <c r="Z209" s="17"/>
    </row>
    <row r="210" spans="1:26" ht="15.75" hidden="1" customHeight="1" x14ac:dyDescent="0.25">
      <c r="A210" s="26"/>
      <c r="B210" s="26"/>
      <c r="C210" s="27"/>
      <c r="D210" s="27"/>
      <c r="E210" s="27"/>
      <c r="F210" s="27"/>
      <c r="G210" s="27"/>
      <c r="H210" s="15"/>
      <c r="I210" s="15"/>
      <c r="J210" s="15"/>
      <c r="K210" s="15"/>
      <c r="L210" s="15"/>
      <c r="M210" s="15"/>
      <c r="N210" s="15"/>
      <c r="O210" s="15"/>
      <c r="P210" s="15"/>
      <c r="Q210" s="15"/>
      <c r="R210" s="15"/>
      <c r="S210" s="15"/>
      <c r="T210" s="16"/>
      <c r="U210" s="17"/>
      <c r="V210" s="17"/>
      <c r="W210" s="17"/>
      <c r="X210" s="17"/>
      <c r="Y210" s="17"/>
      <c r="Z210" s="17"/>
    </row>
    <row r="211" spans="1:26" ht="15.75" hidden="1" customHeight="1" x14ac:dyDescent="0.25">
      <c r="A211" s="26"/>
      <c r="B211" s="26"/>
      <c r="C211" s="27"/>
      <c r="D211" s="27"/>
      <c r="E211" s="27"/>
      <c r="F211" s="27"/>
      <c r="G211" s="27"/>
      <c r="H211" s="15"/>
      <c r="I211" s="15"/>
      <c r="J211" s="15"/>
      <c r="K211" s="15"/>
      <c r="L211" s="15"/>
      <c r="M211" s="15"/>
      <c r="N211" s="15"/>
      <c r="O211" s="15"/>
      <c r="P211" s="15"/>
      <c r="Q211" s="15"/>
      <c r="R211" s="15"/>
      <c r="S211" s="15"/>
      <c r="T211" s="16"/>
      <c r="U211" s="17"/>
      <c r="V211" s="17"/>
      <c r="W211" s="17"/>
      <c r="X211" s="17"/>
      <c r="Y211" s="17"/>
      <c r="Z211" s="17"/>
    </row>
    <row r="212" spans="1:26" ht="15.75" hidden="1" customHeight="1" x14ac:dyDescent="0.25">
      <c r="A212" s="26"/>
      <c r="B212" s="26"/>
      <c r="C212" s="27"/>
      <c r="D212" s="27"/>
      <c r="E212" s="27"/>
      <c r="F212" s="27"/>
      <c r="G212" s="27"/>
      <c r="H212" s="15"/>
      <c r="I212" s="15"/>
      <c r="J212" s="15"/>
      <c r="K212" s="15"/>
      <c r="L212" s="15"/>
      <c r="M212" s="15"/>
      <c r="N212" s="15"/>
      <c r="O212" s="15"/>
      <c r="P212" s="15"/>
      <c r="Q212" s="15"/>
      <c r="R212" s="15"/>
      <c r="S212" s="15"/>
      <c r="T212" s="16"/>
      <c r="U212" s="17"/>
      <c r="V212" s="17"/>
      <c r="W212" s="17"/>
      <c r="X212" s="17"/>
      <c r="Y212" s="17"/>
      <c r="Z212" s="17"/>
    </row>
    <row r="213" spans="1:26" ht="15.75" hidden="1" customHeight="1" x14ac:dyDescent="0.25">
      <c r="A213" s="26"/>
      <c r="B213" s="26"/>
      <c r="C213" s="27"/>
      <c r="D213" s="27"/>
      <c r="E213" s="27"/>
      <c r="F213" s="27"/>
      <c r="G213" s="27"/>
      <c r="H213" s="15"/>
      <c r="I213" s="15"/>
      <c r="J213" s="15"/>
      <c r="K213" s="15"/>
      <c r="L213" s="15"/>
      <c r="M213" s="15"/>
      <c r="N213" s="15"/>
      <c r="O213" s="15"/>
      <c r="P213" s="15"/>
      <c r="Q213" s="15"/>
      <c r="R213" s="15"/>
      <c r="S213" s="15"/>
      <c r="T213" s="16"/>
      <c r="U213" s="17"/>
      <c r="V213" s="17"/>
      <c r="W213" s="17"/>
      <c r="X213" s="17"/>
      <c r="Y213" s="17"/>
      <c r="Z213" s="17"/>
    </row>
    <row r="214" spans="1:26" ht="15.75" hidden="1" customHeight="1" x14ac:dyDescent="0.25">
      <c r="A214" s="26"/>
      <c r="B214" s="26"/>
      <c r="C214" s="27"/>
      <c r="D214" s="27"/>
      <c r="E214" s="27"/>
      <c r="F214" s="27"/>
      <c r="G214" s="27"/>
      <c r="H214" s="15"/>
      <c r="I214" s="15"/>
      <c r="J214" s="15"/>
      <c r="K214" s="15"/>
      <c r="L214" s="15"/>
      <c r="M214" s="15"/>
      <c r="N214" s="15"/>
      <c r="O214" s="15"/>
      <c r="P214" s="15"/>
      <c r="Q214" s="15"/>
      <c r="R214" s="15"/>
      <c r="S214" s="15"/>
      <c r="T214" s="16"/>
      <c r="U214" s="17"/>
      <c r="V214" s="17"/>
      <c r="W214" s="17"/>
      <c r="X214" s="17"/>
      <c r="Y214" s="17"/>
      <c r="Z214" s="17"/>
    </row>
    <row r="215" spans="1:26" ht="15.75" hidden="1" customHeight="1" x14ac:dyDescent="0.25">
      <c r="A215" s="26"/>
      <c r="B215" s="26"/>
      <c r="C215" s="27"/>
      <c r="D215" s="27"/>
      <c r="E215" s="27"/>
      <c r="F215" s="27"/>
      <c r="G215" s="27"/>
      <c r="H215" s="15"/>
      <c r="I215" s="15"/>
      <c r="J215" s="15"/>
      <c r="K215" s="15"/>
      <c r="L215" s="15"/>
      <c r="M215" s="15"/>
      <c r="N215" s="15"/>
      <c r="O215" s="15"/>
      <c r="P215" s="15"/>
      <c r="Q215" s="15"/>
      <c r="R215" s="15"/>
      <c r="S215" s="15"/>
      <c r="T215" s="16"/>
      <c r="U215" s="17"/>
      <c r="V215" s="17"/>
      <c r="W215" s="17"/>
      <c r="X215" s="17"/>
      <c r="Y215" s="17"/>
      <c r="Z215" s="17"/>
    </row>
    <row r="216" spans="1:26" ht="15.75" hidden="1" customHeight="1" x14ac:dyDescent="0.25">
      <c r="A216" s="26"/>
      <c r="B216" s="26"/>
      <c r="C216" s="27"/>
      <c r="D216" s="27"/>
      <c r="E216" s="27"/>
      <c r="F216" s="27"/>
      <c r="G216" s="27"/>
      <c r="H216" s="15"/>
      <c r="I216" s="15"/>
      <c r="J216" s="15"/>
      <c r="K216" s="15"/>
      <c r="L216" s="15"/>
      <c r="M216" s="15"/>
      <c r="N216" s="15"/>
      <c r="O216" s="15"/>
      <c r="P216" s="15"/>
      <c r="Q216" s="15"/>
      <c r="R216" s="15"/>
      <c r="S216" s="15"/>
      <c r="T216" s="16"/>
      <c r="U216" s="17"/>
      <c r="V216" s="17"/>
      <c r="W216" s="17"/>
      <c r="X216" s="17"/>
      <c r="Y216" s="17"/>
      <c r="Z216" s="17"/>
    </row>
    <row r="217" spans="1:26" ht="15.75" hidden="1" customHeight="1" x14ac:dyDescent="0.25">
      <c r="A217" s="26"/>
      <c r="B217" s="26"/>
      <c r="C217" s="27"/>
      <c r="D217" s="27"/>
      <c r="E217" s="27"/>
      <c r="F217" s="27"/>
      <c r="G217" s="27"/>
      <c r="H217" s="15"/>
      <c r="I217" s="15"/>
      <c r="J217" s="15"/>
      <c r="K217" s="15"/>
      <c r="L217" s="15"/>
      <c r="M217" s="15"/>
      <c r="N217" s="15"/>
      <c r="O217" s="15"/>
      <c r="P217" s="15"/>
      <c r="Q217" s="15"/>
      <c r="R217" s="15"/>
      <c r="S217" s="15"/>
      <c r="T217" s="16"/>
      <c r="U217" s="17"/>
      <c r="V217" s="17"/>
      <c r="W217" s="17"/>
      <c r="X217" s="17"/>
      <c r="Y217" s="17"/>
      <c r="Z217" s="17"/>
    </row>
    <row r="218" spans="1:26" ht="15.75" hidden="1" customHeight="1" x14ac:dyDescent="0.25">
      <c r="A218" s="26"/>
      <c r="B218" s="26"/>
      <c r="C218" s="27"/>
      <c r="D218" s="27"/>
      <c r="E218" s="27"/>
      <c r="F218" s="27"/>
      <c r="G218" s="27"/>
      <c r="H218" s="15"/>
      <c r="I218" s="15"/>
      <c r="J218" s="15"/>
      <c r="K218" s="15"/>
      <c r="L218" s="15"/>
      <c r="M218" s="15"/>
      <c r="N218" s="15"/>
      <c r="O218" s="15"/>
      <c r="P218" s="15"/>
      <c r="Q218" s="15"/>
      <c r="R218" s="15"/>
      <c r="S218" s="15"/>
      <c r="T218" s="16"/>
      <c r="U218" s="17"/>
      <c r="V218" s="17"/>
      <c r="W218" s="17"/>
      <c r="X218" s="17"/>
      <c r="Y218" s="17"/>
      <c r="Z218" s="17"/>
    </row>
    <row r="219" spans="1:26" ht="15.75" hidden="1" customHeight="1" x14ac:dyDescent="0.25">
      <c r="A219" s="26"/>
      <c r="B219" s="26"/>
      <c r="C219" s="27"/>
      <c r="D219" s="27"/>
      <c r="E219" s="27"/>
      <c r="F219" s="27"/>
      <c r="G219" s="27"/>
      <c r="H219" s="15"/>
      <c r="I219" s="15"/>
      <c r="J219" s="15"/>
      <c r="K219" s="15"/>
      <c r="L219" s="15"/>
      <c r="M219" s="15"/>
      <c r="N219" s="15"/>
      <c r="O219" s="15"/>
      <c r="P219" s="15"/>
      <c r="Q219" s="15"/>
      <c r="R219" s="15"/>
      <c r="S219" s="15"/>
      <c r="T219" s="16"/>
      <c r="U219" s="17"/>
      <c r="V219" s="17"/>
      <c r="W219" s="17"/>
      <c r="X219" s="17"/>
      <c r="Y219" s="17"/>
      <c r="Z219" s="17"/>
    </row>
    <row r="220" spans="1:26" ht="15.75" hidden="1" customHeight="1" x14ac:dyDescent="0.25">
      <c r="A220" s="26"/>
      <c r="B220" s="26"/>
      <c r="C220" s="27"/>
      <c r="D220" s="27"/>
      <c r="E220" s="27"/>
      <c r="F220" s="27"/>
      <c r="G220" s="27"/>
      <c r="H220" s="15"/>
      <c r="I220" s="15"/>
      <c r="J220" s="15"/>
      <c r="K220" s="15"/>
      <c r="L220" s="15"/>
      <c r="M220" s="15"/>
      <c r="N220" s="15"/>
      <c r="O220" s="15"/>
      <c r="P220" s="15"/>
      <c r="Q220" s="15"/>
      <c r="R220" s="15"/>
      <c r="S220" s="15"/>
      <c r="T220" s="16"/>
      <c r="U220" s="17"/>
      <c r="V220" s="17"/>
      <c r="W220" s="17"/>
      <c r="X220" s="17"/>
      <c r="Y220" s="17"/>
      <c r="Z220" s="17"/>
    </row>
    <row r="221" spans="1:26" ht="15.75" hidden="1" customHeight="1" x14ac:dyDescent="0.25">
      <c r="A221" s="26"/>
      <c r="B221" s="26"/>
      <c r="C221" s="27"/>
      <c r="D221" s="27"/>
      <c r="E221" s="27"/>
      <c r="F221" s="27"/>
      <c r="G221" s="27"/>
      <c r="H221" s="15"/>
      <c r="I221" s="15"/>
      <c r="J221" s="15"/>
      <c r="K221" s="15"/>
      <c r="L221" s="15"/>
      <c r="M221" s="15"/>
      <c r="N221" s="15"/>
      <c r="O221" s="15"/>
      <c r="P221" s="15"/>
      <c r="Q221" s="15"/>
      <c r="R221" s="15"/>
      <c r="S221" s="15"/>
      <c r="T221" s="16"/>
      <c r="U221" s="17"/>
      <c r="V221" s="17"/>
      <c r="W221" s="17"/>
      <c r="X221" s="17"/>
      <c r="Y221" s="17"/>
      <c r="Z221" s="17"/>
    </row>
    <row r="222" spans="1:26" ht="15.75" hidden="1" customHeight="1" x14ac:dyDescent="0.25">
      <c r="A222" s="26"/>
      <c r="B222" s="26"/>
      <c r="C222" s="27"/>
      <c r="D222" s="27"/>
      <c r="E222" s="27"/>
      <c r="F222" s="27"/>
      <c r="G222" s="27"/>
      <c r="H222" s="15"/>
      <c r="I222" s="15"/>
      <c r="J222" s="15"/>
      <c r="K222" s="15"/>
      <c r="L222" s="15"/>
      <c r="M222" s="15"/>
      <c r="N222" s="15"/>
      <c r="O222" s="15"/>
      <c r="P222" s="15"/>
      <c r="Q222" s="15"/>
      <c r="R222" s="15"/>
      <c r="S222" s="15"/>
      <c r="T222" s="16"/>
      <c r="U222" s="17"/>
      <c r="V222" s="17"/>
      <c r="W222" s="17"/>
      <c r="X222" s="17"/>
      <c r="Y222" s="17"/>
      <c r="Z222" s="17"/>
    </row>
    <row r="223" spans="1:26" ht="15.75" hidden="1" customHeight="1" x14ac:dyDescent="0.25">
      <c r="A223" s="26"/>
      <c r="B223" s="26"/>
      <c r="C223" s="27"/>
      <c r="D223" s="27"/>
      <c r="E223" s="27"/>
      <c r="F223" s="27"/>
      <c r="G223" s="27"/>
      <c r="H223" s="15"/>
      <c r="I223" s="15"/>
      <c r="J223" s="15"/>
      <c r="K223" s="15"/>
      <c r="L223" s="15"/>
      <c r="M223" s="15"/>
      <c r="N223" s="15"/>
      <c r="O223" s="15"/>
      <c r="P223" s="15"/>
      <c r="Q223" s="15"/>
      <c r="R223" s="15"/>
      <c r="S223" s="15"/>
      <c r="T223" s="16"/>
      <c r="U223" s="17"/>
      <c r="V223" s="17"/>
      <c r="W223" s="17"/>
      <c r="X223" s="17"/>
      <c r="Y223" s="17"/>
      <c r="Z223" s="17"/>
    </row>
    <row r="224" spans="1:26" ht="15.75" hidden="1" customHeight="1" x14ac:dyDescent="0.25">
      <c r="A224" s="26"/>
      <c r="B224" s="26"/>
      <c r="C224" s="27"/>
      <c r="D224" s="27"/>
      <c r="E224" s="27"/>
      <c r="F224" s="27"/>
      <c r="G224" s="27"/>
      <c r="H224" s="15"/>
      <c r="I224" s="15"/>
      <c r="J224" s="15"/>
      <c r="K224" s="15"/>
      <c r="L224" s="15"/>
      <c r="M224" s="15"/>
      <c r="N224" s="15"/>
      <c r="O224" s="15"/>
      <c r="P224" s="15"/>
      <c r="Q224" s="15"/>
      <c r="R224" s="15"/>
      <c r="S224" s="15"/>
      <c r="T224" s="16"/>
      <c r="U224" s="17"/>
      <c r="V224" s="17"/>
      <c r="W224" s="17"/>
      <c r="X224" s="17"/>
      <c r="Y224" s="17"/>
      <c r="Z224" s="17"/>
    </row>
    <row r="225" spans="1:26" ht="15.75" hidden="1" customHeight="1" x14ac:dyDescent="0.25">
      <c r="A225" s="26"/>
      <c r="B225" s="26"/>
      <c r="C225" s="27"/>
      <c r="D225" s="27"/>
      <c r="E225" s="27"/>
      <c r="F225" s="27"/>
      <c r="G225" s="27"/>
      <c r="H225" s="15"/>
      <c r="I225" s="15"/>
      <c r="J225" s="15"/>
      <c r="K225" s="15"/>
      <c r="L225" s="15"/>
      <c r="M225" s="15"/>
      <c r="N225" s="15"/>
      <c r="O225" s="15"/>
      <c r="P225" s="15"/>
      <c r="Q225" s="15"/>
      <c r="R225" s="15"/>
      <c r="S225" s="15"/>
      <c r="T225" s="16"/>
      <c r="U225" s="17"/>
      <c r="V225" s="17"/>
      <c r="W225" s="17"/>
      <c r="X225" s="17"/>
      <c r="Y225" s="17"/>
      <c r="Z225" s="17"/>
    </row>
    <row r="226" spans="1:26" ht="15.75" hidden="1" customHeight="1" x14ac:dyDescent="0.25">
      <c r="A226" s="26"/>
      <c r="B226" s="26"/>
      <c r="C226" s="27"/>
      <c r="D226" s="27"/>
      <c r="E226" s="27"/>
      <c r="F226" s="27"/>
      <c r="G226" s="27"/>
      <c r="H226" s="15"/>
      <c r="I226" s="15"/>
      <c r="J226" s="15"/>
      <c r="K226" s="15"/>
      <c r="L226" s="15"/>
      <c r="M226" s="15"/>
      <c r="N226" s="15"/>
      <c r="O226" s="15"/>
      <c r="P226" s="15"/>
      <c r="Q226" s="15"/>
      <c r="R226" s="15"/>
      <c r="S226" s="15"/>
      <c r="T226" s="16"/>
      <c r="U226" s="17"/>
      <c r="V226" s="17"/>
      <c r="W226" s="17"/>
      <c r="X226" s="17"/>
      <c r="Y226" s="17"/>
      <c r="Z226" s="17"/>
    </row>
    <row r="227" spans="1:26" ht="15.75" hidden="1" customHeight="1" x14ac:dyDescent="0.25">
      <c r="A227" s="26"/>
      <c r="B227" s="26"/>
      <c r="C227" s="27"/>
      <c r="D227" s="27"/>
      <c r="E227" s="27"/>
      <c r="F227" s="27"/>
      <c r="G227" s="27"/>
      <c r="H227" s="15"/>
      <c r="I227" s="15"/>
      <c r="J227" s="15"/>
      <c r="K227" s="15"/>
      <c r="L227" s="15"/>
      <c r="M227" s="15"/>
      <c r="N227" s="15"/>
      <c r="O227" s="15"/>
      <c r="P227" s="15"/>
      <c r="Q227" s="15"/>
      <c r="R227" s="15"/>
      <c r="S227" s="15"/>
      <c r="T227" s="16"/>
      <c r="U227" s="17"/>
      <c r="V227" s="17"/>
      <c r="W227" s="17"/>
      <c r="X227" s="17"/>
      <c r="Y227" s="17"/>
      <c r="Z227" s="17"/>
    </row>
    <row r="228" spans="1:26" ht="15.75" hidden="1" customHeight="1" x14ac:dyDescent="0.25">
      <c r="A228" s="26"/>
      <c r="B228" s="26"/>
      <c r="C228" s="27"/>
      <c r="D228" s="27"/>
      <c r="E228" s="27"/>
      <c r="F228" s="27"/>
      <c r="G228" s="27"/>
      <c r="H228" s="15"/>
      <c r="I228" s="15"/>
      <c r="J228" s="15"/>
      <c r="K228" s="15"/>
      <c r="L228" s="15"/>
      <c r="M228" s="15"/>
      <c r="N228" s="15"/>
      <c r="O228" s="15"/>
      <c r="P228" s="15"/>
      <c r="Q228" s="15"/>
      <c r="R228" s="15"/>
      <c r="S228" s="15"/>
      <c r="T228" s="16"/>
      <c r="U228" s="17"/>
      <c r="V228" s="17"/>
      <c r="W228" s="17"/>
      <c r="X228" s="17"/>
      <c r="Y228" s="17"/>
      <c r="Z228" s="17"/>
    </row>
    <row r="229" spans="1:26" ht="15.75" hidden="1" customHeight="1" x14ac:dyDescent="0.25">
      <c r="A229" s="26"/>
      <c r="B229" s="26"/>
      <c r="C229" s="27"/>
      <c r="D229" s="27"/>
      <c r="E229" s="27"/>
      <c r="F229" s="27"/>
      <c r="G229" s="27"/>
      <c r="H229" s="15"/>
      <c r="I229" s="15"/>
      <c r="J229" s="15"/>
      <c r="K229" s="15"/>
      <c r="L229" s="15"/>
      <c r="M229" s="15"/>
      <c r="N229" s="15"/>
      <c r="O229" s="15"/>
      <c r="P229" s="15"/>
      <c r="Q229" s="15"/>
      <c r="R229" s="15"/>
      <c r="S229" s="15"/>
      <c r="T229" s="16"/>
      <c r="U229" s="17"/>
      <c r="V229" s="17"/>
      <c r="W229" s="17"/>
      <c r="X229" s="17"/>
      <c r="Y229" s="17"/>
      <c r="Z229" s="17"/>
    </row>
    <row r="230" spans="1:26" ht="15.75" hidden="1" customHeight="1" x14ac:dyDescent="0.25">
      <c r="A230" s="26"/>
      <c r="B230" s="26"/>
      <c r="C230" s="27"/>
      <c r="D230" s="27"/>
      <c r="E230" s="27"/>
      <c r="F230" s="27"/>
      <c r="G230" s="27"/>
      <c r="H230" s="15"/>
      <c r="I230" s="15"/>
      <c r="J230" s="15"/>
      <c r="K230" s="15"/>
      <c r="L230" s="15"/>
      <c r="M230" s="15"/>
      <c r="N230" s="15"/>
      <c r="O230" s="15"/>
      <c r="P230" s="15"/>
      <c r="Q230" s="15"/>
      <c r="R230" s="15"/>
      <c r="S230" s="15"/>
      <c r="T230" s="16"/>
      <c r="U230" s="17"/>
      <c r="V230" s="17"/>
      <c r="W230" s="17"/>
      <c r="X230" s="17"/>
      <c r="Y230" s="17"/>
      <c r="Z230" s="17"/>
    </row>
    <row r="231" spans="1:26" ht="15.75" hidden="1" customHeight="1" x14ac:dyDescent="0.25">
      <c r="A231" s="26"/>
      <c r="B231" s="26"/>
      <c r="C231" s="27"/>
      <c r="D231" s="27"/>
      <c r="E231" s="27"/>
      <c r="F231" s="27"/>
      <c r="G231" s="27"/>
      <c r="H231" s="15"/>
      <c r="I231" s="15"/>
      <c r="J231" s="15"/>
      <c r="K231" s="15"/>
      <c r="L231" s="15"/>
      <c r="M231" s="15"/>
      <c r="N231" s="15"/>
      <c r="O231" s="15"/>
      <c r="P231" s="15"/>
      <c r="Q231" s="15"/>
      <c r="R231" s="15"/>
      <c r="S231" s="15"/>
      <c r="T231" s="16"/>
      <c r="U231" s="17"/>
      <c r="V231" s="17"/>
      <c r="W231" s="17"/>
      <c r="X231" s="17"/>
      <c r="Y231" s="17"/>
      <c r="Z231" s="17"/>
    </row>
    <row r="232" spans="1:26" ht="15.75" hidden="1" customHeight="1" x14ac:dyDescent="0.25">
      <c r="A232" s="26"/>
      <c r="B232" s="26"/>
      <c r="C232" s="27"/>
      <c r="D232" s="27"/>
      <c r="E232" s="27"/>
      <c r="F232" s="27"/>
      <c r="G232" s="27"/>
      <c r="H232" s="15"/>
      <c r="I232" s="15"/>
      <c r="J232" s="15"/>
      <c r="K232" s="15"/>
      <c r="L232" s="15"/>
      <c r="M232" s="15"/>
      <c r="N232" s="15"/>
      <c r="O232" s="15"/>
      <c r="P232" s="15"/>
      <c r="Q232" s="15"/>
      <c r="R232" s="15"/>
      <c r="S232" s="15"/>
      <c r="T232" s="16"/>
      <c r="U232" s="17"/>
      <c r="V232" s="17"/>
      <c r="W232" s="17"/>
      <c r="X232" s="17"/>
      <c r="Y232" s="17"/>
      <c r="Z232" s="17"/>
    </row>
    <row r="233" spans="1:26" ht="15.75" hidden="1" customHeight="1" x14ac:dyDescent="0.25">
      <c r="A233" s="26"/>
      <c r="B233" s="26"/>
      <c r="C233" s="27"/>
      <c r="D233" s="27"/>
      <c r="E233" s="27"/>
      <c r="F233" s="27"/>
      <c r="G233" s="27"/>
      <c r="H233" s="15"/>
      <c r="I233" s="15"/>
      <c r="J233" s="15"/>
      <c r="K233" s="15"/>
      <c r="L233" s="15"/>
      <c r="M233" s="15"/>
      <c r="N233" s="15"/>
      <c r="O233" s="15"/>
      <c r="P233" s="15"/>
      <c r="Q233" s="15"/>
      <c r="R233" s="15"/>
      <c r="S233" s="15"/>
      <c r="T233" s="16"/>
      <c r="U233" s="17"/>
      <c r="V233" s="17"/>
      <c r="W233" s="17"/>
      <c r="X233" s="17"/>
      <c r="Y233" s="17"/>
      <c r="Z233" s="17"/>
    </row>
    <row r="234" spans="1:26" ht="15.75" hidden="1" customHeight="1" x14ac:dyDescent="0.25">
      <c r="A234" s="26"/>
      <c r="B234" s="26"/>
      <c r="C234" s="27"/>
      <c r="D234" s="27"/>
      <c r="E234" s="27"/>
      <c r="F234" s="27"/>
      <c r="G234" s="27"/>
      <c r="H234" s="15"/>
      <c r="I234" s="15"/>
      <c r="J234" s="15"/>
      <c r="K234" s="15"/>
      <c r="L234" s="15"/>
      <c r="M234" s="15"/>
      <c r="N234" s="15"/>
      <c r="O234" s="15"/>
      <c r="P234" s="15"/>
      <c r="Q234" s="15"/>
      <c r="R234" s="15"/>
      <c r="S234" s="15"/>
      <c r="T234" s="16"/>
      <c r="U234" s="17"/>
      <c r="V234" s="17"/>
      <c r="W234" s="17"/>
      <c r="X234" s="17"/>
      <c r="Y234" s="17"/>
      <c r="Z234" s="17"/>
    </row>
    <row r="235" spans="1:26" ht="15.75" hidden="1" customHeight="1" x14ac:dyDescent="0.25">
      <c r="A235" s="26"/>
      <c r="B235" s="26"/>
      <c r="C235" s="27"/>
      <c r="D235" s="27"/>
      <c r="E235" s="27"/>
      <c r="F235" s="27"/>
      <c r="G235" s="27"/>
      <c r="H235" s="15"/>
      <c r="I235" s="15"/>
      <c r="J235" s="15"/>
      <c r="K235" s="15"/>
      <c r="L235" s="15"/>
      <c r="M235" s="15"/>
      <c r="N235" s="15"/>
      <c r="O235" s="15"/>
      <c r="P235" s="15"/>
      <c r="Q235" s="15"/>
      <c r="R235" s="15"/>
      <c r="S235" s="15"/>
      <c r="T235" s="16"/>
      <c r="U235" s="17"/>
      <c r="V235" s="17"/>
      <c r="W235" s="17"/>
      <c r="X235" s="17"/>
      <c r="Y235" s="17"/>
      <c r="Z235" s="17"/>
    </row>
    <row r="236" spans="1:26" ht="15.75" hidden="1" customHeight="1" x14ac:dyDescent="0.25">
      <c r="A236" s="26"/>
      <c r="B236" s="26"/>
      <c r="C236" s="27"/>
      <c r="D236" s="27"/>
      <c r="E236" s="27"/>
      <c r="F236" s="27"/>
      <c r="G236" s="27"/>
      <c r="H236" s="15"/>
      <c r="I236" s="15"/>
      <c r="J236" s="15"/>
      <c r="K236" s="15"/>
      <c r="L236" s="15"/>
      <c r="M236" s="15"/>
      <c r="N236" s="15"/>
      <c r="O236" s="15"/>
      <c r="P236" s="15"/>
      <c r="Q236" s="15"/>
      <c r="R236" s="15"/>
      <c r="S236" s="15"/>
      <c r="T236" s="16"/>
      <c r="U236" s="17"/>
      <c r="V236" s="17"/>
      <c r="W236" s="17"/>
      <c r="X236" s="17"/>
      <c r="Y236" s="17"/>
      <c r="Z236" s="17"/>
    </row>
    <row r="237" spans="1:26" ht="15.75" hidden="1" customHeight="1" x14ac:dyDescent="0.25">
      <c r="A237" s="26"/>
      <c r="B237" s="26"/>
      <c r="C237" s="27"/>
      <c r="D237" s="27"/>
      <c r="E237" s="27"/>
      <c r="F237" s="27"/>
      <c r="G237" s="27"/>
      <c r="H237" s="15"/>
      <c r="I237" s="15"/>
      <c r="J237" s="15"/>
      <c r="K237" s="15"/>
      <c r="L237" s="15"/>
      <c r="M237" s="15"/>
      <c r="N237" s="15"/>
      <c r="O237" s="15"/>
      <c r="P237" s="15"/>
      <c r="Q237" s="15"/>
      <c r="R237" s="15"/>
      <c r="S237" s="15"/>
      <c r="T237" s="16"/>
      <c r="U237" s="17"/>
      <c r="V237" s="17"/>
      <c r="W237" s="17"/>
      <c r="X237" s="17"/>
      <c r="Y237" s="17"/>
      <c r="Z237" s="17"/>
    </row>
    <row r="238" spans="1:26" ht="15.75" hidden="1" customHeight="1" x14ac:dyDescent="0.25">
      <c r="A238" s="26"/>
      <c r="B238" s="26"/>
      <c r="C238" s="27"/>
      <c r="D238" s="27"/>
      <c r="E238" s="27"/>
      <c r="F238" s="27"/>
      <c r="G238" s="27"/>
      <c r="H238" s="15"/>
      <c r="I238" s="15"/>
      <c r="J238" s="15"/>
      <c r="K238" s="15"/>
      <c r="L238" s="15"/>
      <c r="M238" s="15"/>
      <c r="N238" s="15"/>
      <c r="O238" s="15"/>
      <c r="P238" s="15"/>
      <c r="Q238" s="15"/>
      <c r="R238" s="15"/>
      <c r="S238" s="15"/>
      <c r="T238" s="16"/>
      <c r="U238" s="17"/>
      <c r="V238" s="17"/>
      <c r="W238" s="17"/>
      <c r="X238" s="17"/>
      <c r="Y238" s="17"/>
      <c r="Z238" s="17"/>
    </row>
    <row r="239" spans="1:26" ht="15.75" hidden="1" customHeight="1" x14ac:dyDescent="0.25">
      <c r="A239" s="26"/>
      <c r="B239" s="26"/>
      <c r="C239" s="27"/>
      <c r="D239" s="27"/>
      <c r="E239" s="27"/>
      <c r="F239" s="27"/>
      <c r="G239" s="27"/>
      <c r="H239" s="15"/>
      <c r="I239" s="15"/>
      <c r="J239" s="15"/>
      <c r="K239" s="15"/>
      <c r="L239" s="15"/>
      <c r="M239" s="15"/>
      <c r="N239" s="15"/>
      <c r="O239" s="15"/>
      <c r="P239" s="15"/>
      <c r="Q239" s="15"/>
      <c r="R239" s="15"/>
      <c r="S239" s="15"/>
      <c r="T239" s="16"/>
      <c r="U239" s="17"/>
      <c r="V239" s="17"/>
      <c r="W239" s="17"/>
      <c r="X239" s="17"/>
      <c r="Y239" s="17"/>
      <c r="Z239" s="17"/>
    </row>
    <row r="240" spans="1:26" ht="15.75" hidden="1" customHeight="1" x14ac:dyDescent="0.25">
      <c r="A240" s="26"/>
      <c r="B240" s="26"/>
      <c r="C240" s="27"/>
      <c r="D240" s="27"/>
      <c r="E240" s="27"/>
      <c r="F240" s="27"/>
      <c r="G240" s="27"/>
      <c r="H240" s="15"/>
      <c r="I240" s="15"/>
      <c r="J240" s="15"/>
      <c r="K240" s="15"/>
      <c r="L240" s="15"/>
      <c r="M240" s="15"/>
      <c r="N240" s="15"/>
      <c r="O240" s="15"/>
      <c r="P240" s="15"/>
      <c r="Q240" s="15"/>
      <c r="R240" s="15"/>
      <c r="S240" s="15"/>
      <c r="T240" s="16"/>
      <c r="U240" s="17"/>
      <c r="V240" s="17"/>
      <c r="W240" s="17"/>
      <c r="X240" s="17"/>
      <c r="Y240" s="17"/>
      <c r="Z240" s="17"/>
    </row>
    <row r="241" spans="1:26" ht="15.75" hidden="1" customHeight="1" x14ac:dyDescent="0.25">
      <c r="A241" s="26"/>
      <c r="B241" s="26"/>
      <c r="C241" s="27"/>
      <c r="D241" s="27"/>
      <c r="E241" s="27"/>
      <c r="F241" s="27"/>
      <c r="G241" s="27"/>
      <c r="H241" s="15"/>
      <c r="I241" s="15"/>
      <c r="J241" s="15"/>
      <c r="K241" s="15"/>
      <c r="L241" s="15"/>
      <c r="M241" s="15"/>
      <c r="N241" s="15"/>
      <c r="O241" s="15"/>
      <c r="P241" s="15"/>
      <c r="Q241" s="15"/>
      <c r="R241" s="15"/>
      <c r="S241" s="15"/>
      <c r="T241" s="16"/>
      <c r="U241" s="17"/>
      <c r="V241" s="17"/>
      <c r="W241" s="17"/>
      <c r="X241" s="17"/>
      <c r="Y241" s="17"/>
      <c r="Z241" s="17"/>
    </row>
    <row r="242" spans="1:26" ht="15.75" hidden="1" customHeight="1" x14ac:dyDescent="0.25">
      <c r="A242" s="26"/>
      <c r="B242" s="26"/>
      <c r="C242" s="27"/>
      <c r="D242" s="27"/>
      <c r="E242" s="27"/>
      <c r="F242" s="27"/>
      <c r="G242" s="27"/>
      <c r="H242" s="15"/>
      <c r="I242" s="15"/>
      <c r="J242" s="15"/>
      <c r="K242" s="15"/>
      <c r="L242" s="15"/>
      <c r="M242" s="15"/>
      <c r="N242" s="15"/>
      <c r="O242" s="15"/>
      <c r="P242" s="15"/>
      <c r="Q242" s="15"/>
      <c r="R242" s="15"/>
      <c r="S242" s="15"/>
      <c r="T242" s="16"/>
      <c r="U242" s="17"/>
      <c r="V242" s="17"/>
      <c r="W242" s="17"/>
      <c r="X242" s="17"/>
      <c r="Y242" s="17"/>
      <c r="Z242" s="17"/>
    </row>
    <row r="243" spans="1:26" ht="15.75" hidden="1" customHeight="1" x14ac:dyDescent="0.25">
      <c r="A243" s="26"/>
      <c r="B243" s="26"/>
      <c r="C243" s="27"/>
      <c r="D243" s="27"/>
      <c r="E243" s="27"/>
      <c r="F243" s="27"/>
      <c r="G243" s="27"/>
      <c r="H243" s="15"/>
      <c r="I243" s="15"/>
      <c r="J243" s="15"/>
      <c r="K243" s="15"/>
      <c r="L243" s="15"/>
      <c r="M243" s="15"/>
      <c r="N243" s="15"/>
      <c r="O243" s="15"/>
      <c r="P243" s="15"/>
      <c r="Q243" s="15"/>
      <c r="R243" s="15"/>
      <c r="S243" s="15"/>
      <c r="T243" s="16"/>
      <c r="U243" s="17"/>
      <c r="V243" s="17"/>
      <c r="W243" s="17"/>
      <c r="X243" s="17"/>
      <c r="Y243" s="17"/>
      <c r="Z243" s="17"/>
    </row>
    <row r="244" spans="1:26" ht="15.75" hidden="1" customHeight="1" x14ac:dyDescent="0.25">
      <c r="A244" s="26"/>
      <c r="B244" s="26"/>
      <c r="C244" s="27"/>
      <c r="D244" s="27"/>
      <c r="E244" s="27"/>
      <c r="F244" s="27"/>
      <c r="G244" s="27"/>
      <c r="H244" s="15"/>
      <c r="I244" s="15"/>
      <c r="J244" s="15"/>
      <c r="K244" s="15"/>
      <c r="L244" s="15"/>
      <c r="M244" s="15"/>
      <c r="N244" s="15"/>
      <c r="O244" s="15"/>
      <c r="P244" s="15"/>
      <c r="Q244" s="15"/>
      <c r="R244" s="15"/>
      <c r="S244" s="15"/>
      <c r="T244" s="16"/>
      <c r="U244" s="17"/>
      <c r="V244" s="17"/>
      <c r="W244" s="17"/>
      <c r="X244" s="17"/>
      <c r="Y244" s="17"/>
      <c r="Z244" s="17"/>
    </row>
    <row r="245" spans="1:26" ht="15.75" hidden="1" customHeight="1" x14ac:dyDescent="0.25">
      <c r="A245" s="26"/>
      <c r="B245" s="26"/>
      <c r="C245" s="27"/>
      <c r="D245" s="27"/>
      <c r="E245" s="27"/>
      <c r="F245" s="27"/>
      <c r="G245" s="27"/>
      <c r="H245" s="15"/>
      <c r="I245" s="15"/>
      <c r="J245" s="15"/>
      <c r="K245" s="15"/>
      <c r="L245" s="15"/>
      <c r="M245" s="15"/>
      <c r="N245" s="15"/>
      <c r="O245" s="15"/>
      <c r="P245" s="15"/>
      <c r="Q245" s="15"/>
      <c r="R245" s="15"/>
      <c r="S245" s="15"/>
      <c r="T245" s="16"/>
      <c r="U245" s="17"/>
      <c r="V245" s="17"/>
      <c r="W245" s="17"/>
      <c r="X245" s="17"/>
      <c r="Y245" s="17"/>
      <c r="Z245" s="17"/>
    </row>
    <row r="246" spans="1:26" ht="15.75" hidden="1" customHeight="1" x14ac:dyDescent="0.25">
      <c r="A246" s="26"/>
      <c r="B246" s="26"/>
      <c r="C246" s="27"/>
      <c r="D246" s="27"/>
      <c r="E246" s="27"/>
      <c r="F246" s="27"/>
      <c r="G246" s="27"/>
      <c r="H246" s="15"/>
      <c r="I246" s="15"/>
      <c r="J246" s="15"/>
      <c r="K246" s="15"/>
      <c r="L246" s="15"/>
      <c r="M246" s="15"/>
      <c r="N246" s="15"/>
      <c r="O246" s="15"/>
      <c r="P246" s="15"/>
      <c r="Q246" s="15"/>
      <c r="R246" s="15"/>
      <c r="S246" s="15"/>
      <c r="T246" s="16"/>
      <c r="U246" s="17"/>
      <c r="V246" s="17"/>
      <c r="W246" s="17"/>
      <c r="X246" s="17"/>
      <c r="Y246" s="17"/>
      <c r="Z246" s="17"/>
    </row>
    <row r="247" spans="1:26" ht="15.75" hidden="1" customHeight="1" x14ac:dyDescent="0.25">
      <c r="A247" s="26"/>
      <c r="B247" s="26"/>
      <c r="C247" s="27"/>
      <c r="D247" s="27"/>
      <c r="E247" s="27"/>
      <c r="F247" s="27"/>
      <c r="G247" s="27"/>
      <c r="H247" s="15"/>
      <c r="I247" s="15"/>
      <c r="J247" s="15"/>
      <c r="K247" s="15"/>
      <c r="L247" s="15"/>
      <c r="M247" s="15"/>
      <c r="N247" s="15"/>
      <c r="O247" s="15"/>
      <c r="P247" s="15"/>
      <c r="Q247" s="15"/>
      <c r="R247" s="15"/>
      <c r="S247" s="15"/>
      <c r="T247" s="16"/>
      <c r="U247" s="17"/>
      <c r="V247" s="17"/>
      <c r="W247" s="17"/>
      <c r="X247" s="17"/>
      <c r="Y247" s="17"/>
      <c r="Z247" s="17"/>
    </row>
    <row r="248" spans="1:26" ht="15.75" hidden="1" customHeight="1" x14ac:dyDescent="0.25">
      <c r="A248" s="26"/>
      <c r="B248" s="26"/>
      <c r="C248" s="27"/>
      <c r="D248" s="27"/>
      <c r="E248" s="27"/>
      <c r="F248" s="27"/>
      <c r="G248" s="27"/>
      <c r="H248" s="15"/>
      <c r="I248" s="15"/>
      <c r="J248" s="15"/>
      <c r="K248" s="15"/>
      <c r="L248" s="15"/>
      <c r="M248" s="15"/>
      <c r="N248" s="15"/>
      <c r="O248" s="15"/>
      <c r="P248" s="15"/>
      <c r="Q248" s="15"/>
      <c r="R248" s="15"/>
      <c r="S248" s="15"/>
      <c r="T248" s="16"/>
      <c r="U248" s="17"/>
      <c r="V248" s="17"/>
      <c r="W248" s="17"/>
      <c r="X248" s="17"/>
      <c r="Y248" s="17"/>
      <c r="Z248" s="17"/>
    </row>
    <row r="249" spans="1:26" ht="15.75" hidden="1" customHeight="1" x14ac:dyDescent="0.25">
      <c r="A249" s="26"/>
      <c r="B249" s="26"/>
      <c r="C249" s="27"/>
      <c r="D249" s="27"/>
      <c r="E249" s="27"/>
      <c r="F249" s="27"/>
      <c r="G249" s="27"/>
      <c r="H249" s="15"/>
      <c r="I249" s="15"/>
      <c r="J249" s="15"/>
      <c r="K249" s="15"/>
      <c r="L249" s="15"/>
      <c r="M249" s="15"/>
      <c r="N249" s="15"/>
      <c r="O249" s="15"/>
      <c r="P249" s="15"/>
      <c r="Q249" s="15"/>
      <c r="R249" s="15"/>
      <c r="S249" s="15"/>
      <c r="T249" s="16"/>
      <c r="U249" s="17"/>
      <c r="V249" s="17"/>
      <c r="W249" s="17"/>
      <c r="X249" s="17"/>
      <c r="Y249" s="17"/>
      <c r="Z249" s="17"/>
    </row>
    <row r="250" spans="1:26" ht="15.75" hidden="1" customHeight="1" x14ac:dyDescent="0.25">
      <c r="A250" s="26"/>
      <c r="B250" s="26"/>
      <c r="C250" s="27"/>
      <c r="D250" s="27"/>
      <c r="E250" s="27"/>
      <c r="F250" s="27"/>
      <c r="G250" s="27"/>
      <c r="H250" s="15"/>
      <c r="I250" s="15"/>
      <c r="J250" s="15"/>
      <c r="K250" s="15"/>
      <c r="L250" s="15"/>
      <c r="M250" s="15"/>
      <c r="N250" s="15"/>
      <c r="O250" s="15"/>
      <c r="P250" s="15"/>
      <c r="Q250" s="15"/>
      <c r="R250" s="15"/>
      <c r="S250" s="15"/>
      <c r="T250" s="16"/>
      <c r="U250" s="17"/>
      <c r="V250" s="17"/>
      <c r="W250" s="17"/>
      <c r="X250" s="17"/>
      <c r="Y250" s="17"/>
      <c r="Z250" s="17"/>
    </row>
    <row r="251" spans="1:26" ht="15.75" hidden="1" customHeight="1" x14ac:dyDescent="0.25">
      <c r="A251" s="26"/>
      <c r="B251" s="26"/>
      <c r="C251" s="27"/>
      <c r="D251" s="27"/>
      <c r="E251" s="27"/>
      <c r="F251" s="27"/>
      <c r="G251" s="27"/>
      <c r="H251" s="15"/>
      <c r="I251" s="15"/>
      <c r="J251" s="15"/>
      <c r="K251" s="15"/>
      <c r="L251" s="15"/>
      <c r="M251" s="15"/>
      <c r="N251" s="15"/>
      <c r="O251" s="15"/>
      <c r="P251" s="15"/>
      <c r="Q251" s="15"/>
      <c r="R251" s="15"/>
      <c r="S251" s="15"/>
      <c r="T251" s="16"/>
      <c r="U251" s="17"/>
      <c r="V251" s="17"/>
      <c r="W251" s="17"/>
      <c r="X251" s="17"/>
      <c r="Y251" s="17"/>
      <c r="Z251" s="17"/>
    </row>
    <row r="252" spans="1:26" ht="15.75" hidden="1" customHeight="1" x14ac:dyDescent="0.25">
      <c r="A252" s="26"/>
      <c r="B252" s="26"/>
      <c r="C252" s="27"/>
      <c r="D252" s="27"/>
      <c r="E252" s="27"/>
      <c r="F252" s="27"/>
      <c r="G252" s="27"/>
      <c r="H252" s="15"/>
      <c r="I252" s="15"/>
      <c r="J252" s="15"/>
      <c r="K252" s="15"/>
      <c r="L252" s="15"/>
      <c r="M252" s="15"/>
      <c r="N252" s="15"/>
      <c r="O252" s="15"/>
      <c r="P252" s="15"/>
      <c r="Q252" s="15"/>
      <c r="R252" s="15"/>
      <c r="S252" s="15"/>
      <c r="T252" s="16"/>
      <c r="U252" s="17"/>
      <c r="V252" s="17"/>
      <c r="W252" s="17"/>
      <c r="X252" s="17"/>
      <c r="Y252" s="17"/>
      <c r="Z252" s="17"/>
    </row>
    <row r="253" spans="1:26" ht="15.75" hidden="1" customHeight="1" x14ac:dyDescent="0.25">
      <c r="A253" s="26"/>
      <c r="B253" s="26"/>
      <c r="C253" s="27"/>
      <c r="D253" s="27"/>
      <c r="E253" s="27"/>
      <c r="F253" s="27"/>
      <c r="G253" s="27"/>
      <c r="H253" s="15"/>
      <c r="I253" s="15"/>
      <c r="J253" s="15"/>
      <c r="K253" s="15"/>
      <c r="L253" s="15"/>
      <c r="M253" s="15"/>
      <c r="N253" s="15"/>
      <c r="O253" s="15"/>
      <c r="P253" s="15"/>
      <c r="Q253" s="15"/>
      <c r="R253" s="15"/>
      <c r="S253" s="15"/>
      <c r="T253" s="16"/>
      <c r="U253" s="17"/>
      <c r="V253" s="17"/>
      <c r="W253" s="17"/>
      <c r="X253" s="17"/>
      <c r="Y253" s="17"/>
      <c r="Z253" s="17"/>
    </row>
    <row r="254" spans="1:26" ht="15.75" hidden="1" customHeight="1" x14ac:dyDescent="0.25">
      <c r="A254" s="26"/>
      <c r="B254" s="26"/>
      <c r="C254" s="27"/>
      <c r="D254" s="27"/>
      <c r="E254" s="27"/>
      <c r="F254" s="27"/>
      <c r="G254" s="27"/>
      <c r="H254" s="15"/>
      <c r="I254" s="15"/>
      <c r="J254" s="15"/>
      <c r="K254" s="15"/>
      <c r="L254" s="15"/>
      <c r="M254" s="15"/>
      <c r="N254" s="15"/>
      <c r="O254" s="15"/>
      <c r="P254" s="15"/>
      <c r="Q254" s="15"/>
      <c r="R254" s="15"/>
      <c r="S254" s="15"/>
      <c r="T254" s="16"/>
      <c r="U254" s="17"/>
      <c r="V254" s="17"/>
      <c r="W254" s="17"/>
      <c r="X254" s="17"/>
      <c r="Y254" s="17"/>
      <c r="Z254" s="17"/>
    </row>
    <row r="255" spans="1:26" ht="15.75" hidden="1" customHeight="1" x14ac:dyDescent="0.25">
      <c r="A255" s="26"/>
      <c r="B255" s="26"/>
      <c r="C255" s="27"/>
      <c r="D255" s="27"/>
      <c r="E255" s="27"/>
      <c r="F255" s="27"/>
      <c r="G255" s="27"/>
      <c r="H255" s="15"/>
      <c r="I255" s="15"/>
      <c r="J255" s="15"/>
      <c r="K255" s="15"/>
      <c r="L255" s="15"/>
      <c r="M255" s="15"/>
      <c r="N255" s="15"/>
      <c r="O255" s="15"/>
      <c r="P255" s="15"/>
      <c r="Q255" s="15"/>
      <c r="R255" s="15"/>
      <c r="S255" s="15"/>
      <c r="T255" s="16"/>
      <c r="U255" s="17"/>
      <c r="V255" s="17"/>
      <c r="W255" s="17"/>
      <c r="X255" s="17"/>
      <c r="Y255" s="17"/>
      <c r="Z255" s="17"/>
    </row>
    <row r="256" spans="1:26" ht="15.75" hidden="1" customHeight="1" x14ac:dyDescent="0.25">
      <c r="A256" s="26"/>
      <c r="B256" s="26"/>
      <c r="C256" s="27"/>
      <c r="D256" s="27"/>
      <c r="E256" s="27"/>
      <c r="F256" s="27"/>
      <c r="G256" s="27"/>
      <c r="H256" s="15"/>
      <c r="I256" s="15"/>
      <c r="J256" s="15"/>
      <c r="K256" s="15"/>
      <c r="L256" s="15"/>
      <c r="M256" s="15"/>
      <c r="N256" s="15"/>
      <c r="O256" s="15"/>
      <c r="P256" s="15"/>
      <c r="Q256" s="15"/>
      <c r="R256" s="15"/>
      <c r="S256" s="15"/>
      <c r="T256" s="16"/>
      <c r="U256" s="17"/>
      <c r="V256" s="17"/>
      <c r="W256" s="17"/>
      <c r="X256" s="17"/>
      <c r="Y256" s="17"/>
      <c r="Z256" s="17"/>
    </row>
    <row r="257" spans="1:26" ht="15.75" hidden="1" customHeight="1" x14ac:dyDescent="0.25">
      <c r="A257" s="26"/>
      <c r="B257" s="26"/>
      <c r="C257" s="27"/>
      <c r="D257" s="27"/>
      <c r="E257" s="27"/>
      <c r="F257" s="27"/>
      <c r="G257" s="27"/>
      <c r="H257" s="15"/>
      <c r="I257" s="15"/>
      <c r="J257" s="15"/>
      <c r="K257" s="15"/>
      <c r="L257" s="15"/>
      <c r="M257" s="15"/>
      <c r="N257" s="15"/>
      <c r="O257" s="15"/>
      <c r="P257" s="15"/>
      <c r="Q257" s="15"/>
      <c r="R257" s="15"/>
      <c r="S257" s="15"/>
      <c r="T257" s="16"/>
      <c r="U257" s="17"/>
      <c r="V257" s="17"/>
      <c r="W257" s="17"/>
      <c r="X257" s="17"/>
      <c r="Y257" s="17"/>
      <c r="Z257" s="17"/>
    </row>
    <row r="258" spans="1:26" ht="15.75" customHeight="1" x14ac:dyDescent="0.2"/>
    <row r="259" spans="1:26" ht="15.75" customHeight="1" x14ac:dyDescent="0.2"/>
    <row r="260" spans="1:26" ht="15.75" customHeight="1" x14ac:dyDescent="0.2"/>
    <row r="261" spans="1:26" ht="15.75" customHeight="1" x14ac:dyDescent="0.2"/>
    <row r="262" spans="1:26" ht="15.75" customHeight="1" x14ac:dyDescent="0.2"/>
    <row r="263" spans="1:26" ht="15.75" customHeight="1" x14ac:dyDescent="0.2"/>
    <row r="264" spans="1:26" ht="15.75" customHeight="1" x14ac:dyDescent="0.2"/>
    <row r="265" spans="1:26" ht="15.75" customHeight="1" x14ac:dyDescent="0.2"/>
    <row r="266" spans="1:26" ht="15.75" customHeight="1" x14ac:dyDescent="0.2"/>
    <row r="267" spans="1:26" ht="15.75" customHeight="1" x14ac:dyDescent="0.2"/>
    <row r="268" spans="1:26" ht="15.75" customHeight="1" x14ac:dyDescent="0.2"/>
    <row r="269" spans="1:26" ht="15.75" customHeight="1" x14ac:dyDescent="0.2"/>
    <row r="270" spans="1:26" ht="15.75" customHeight="1" x14ac:dyDescent="0.2"/>
    <row r="271" spans="1:26" ht="15.75" customHeight="1" x14ac:dyDescent="0.2"/>
    <row r="272" spans="1:2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000"/>
  <sheetViews>
    <sheetView workbookViewId="0">
      <pane xSplit="1" topLeftCell="B1" activePane="topRight" state="frozen"/>
      <selection pane="topRight" activeCell="C2" sqref="C2"/>
    </sheetView>
  </sheetViews>
  <sheetFormatPr defaultColWidth="12.5703125" defaultRowHeight="15" customHeight="1" x14ac:dyDescent="0.2"/>
  <cols>
    <col min="1" max="1" width="21" customWidth="1"/>
    <col min="2" max="2" width="8.42578125" customWidth="1"/>
    <col min="3" max="3" width="12" customWidth="1"/>
    <col min="4" max="4" width="11.85546875" customWidth="1"/>
    <col min="5" max="5" width="12.85546875" customWidth="1"/>
    <col min="6" max="6" width="11.140625" customWidth="1"/>
    <col min="7" max="7" width="6.42578125" customWidth="1"/>
    <col min="8" max="8" width="16.140625" customWidth="1"/>
    <col min="9" max="9" width="21" customWidth="1"/>
    <col min="10" max="10" width="13.28515625" customWidth="1"/>
    <col min="11" max="11" width="18" customWidth="1"/>
    <col min="12" max="12" width="19.7109375" customWidth="1"/>
    <col min="13" max="13" width="22.5703125" customWidth="1"/>
    <col min="14" max="14" width="23.140625" customWidth="1"/>
    <col min="15" max="15" width="22.5703125" customWidth="1"/>
    <col min="16" max="16" width="19.85546875" customWidth="1"/>
    <col min="17" max="17" width="18.140625" customWidth="1"/>
    <col min="18" max="18" width="14.42578125" hidden="1" customWidth="1"/>
    <col min="19" max="19" width="18.5703125" customWidth="1"/>
    <col min="20" max="34" width="14.42578125" hidden="1" customWidth="1"/>
  </cols>
  <sheetData>
    <row r="1" spans="1:34" ht="15.75" x14ac:dyDescent="0.2">
      <c r="A1" s="285" t="s">
        <v>0</v>
      </c>
      <c r="B1" s="285" t="s">
        <v>1</v>
      </c>
      <c r="C1" s="287" t="s">
        <v>4</v>
      </c>
      <c r="D1" s="288" t="s">
        <v>115</v>
      </c>
      <c r="E1" s="282" t="s">
        <v>116</v>
      </c>
      <c r="F1" s="283"/>
      <c r="G1" s="283"/>
      <c r="H1" s="284"/>
      <c r="I1" s="282" t="s">
        <v>117</v>
      </c>
      <c r="J1" s="283"/>
      <c r="K1" s="290"/>
      <c r="L1" s="291" t="s">
        <v>118</v>
      </c>
      <c r="M1" s="290"/>
      <c r="N1" s="280" t="s">
        <v>119</v>
      </c>
      <c r="O1" s="281"/>
      <c r="P1" s="282" t="s">
        <v>120</v>
      </c>
      <c r="Q1" s="283"/>
      <c r="R1" s="283"/>
      <c r="S1" s="284"/>
      <c r="T1" s="45"/>
      <c r="U1" s="45"/>
      <c r="V1" s="45"/>
      <c r="W1" s="45"/>
      <c r="X1" s="45"/>
      <c r="Y1" s="45"/>
      <c r="Z1" s="45"/>
      <c r="AA1" s="45"/>
      <c r="AB1" s="45"/>
      <c r="AC1" s="45"/>
      <c r="AD1" s="45"/>
      <c r="AE1" s="45"/>
      <c r="AF1" s="45"/>
      <c r="AG1" s="45"/>
      <c r="AH1" s="45"/>
    </row>
    <row r="2" spans="1:34" ht="47.25" x14ac:dyDescent="0.2">
      <c r="A2" s="286"/>
      <c r="B2" s="286"/>
      <c r="C2" s="286"/>
      <c r="D2" s="289"/>
      <c r="E2" s="46" t="s">
        <v>121</v>
      </c>
      <c r="F2" s="47" t="s">
        <v>122</v>
      </c>
      <c r="G2" s="48" t="s">
        <v>123</v>
      </c>
      <c r="H2" s="49" t="s">
        <v>124</v>
      </c>
      <c r="I2" s="47" t="s">
        <v>125</v>
      </c>
      <c r="J2" s="47" t="s">
        <v>126</v>
      </c>
      <c r="K2" s="47" t="s">
        <v>127</v>
      </c>
      <c r="L2" s="50" t="s">
        <v>128</v>
      </c>
      <c r="M2" s="51" t="s">
        <v>129</v>
      </c>
      <c r="N2" s="50" t="s">
        <v>130</v>
      </c>
      <c r="O2" s="51" t="s">
        <v>131</v>
      </c>
      <c r="P2" s="47" t="s">
        <v>132</v>
      </c>
      <c r="Q2" s="47" t="s">
        <v>133</v>
      </c>
      <c r="R2" s="47" t="s">
        <v>134</v>
      </c>
      <c r="S2" s="47" t="s">
        <v>135</v>
      </c>
      <c r="T2" s="6"/>
      <c r="U2" s="6"/>
      <c r="V2" s="6"/>
      <c r="W2" s="6"/>
      <c r="X2" s="6"/>
      <c r="Y2" s="6"/>
      <c r="Z2" s="6"/>
      <c r="AA2" s="6"/>
      <c r="AB2" s="6"/>
      <c r="AC2" s="6"/>
      <c r="AD2" s="6"/>
      <c r="AE2" s="6"/>
      <c r="AF2" s="6"/>
      <c r="AG2" s="6"/>
      <c r="AH2" s="6"/>
    </row>
    <row r="3" spans="1:34" ht="18" customHeight="1" x14ac:dyDescent="0.2">
      <c r="A3" s="52" t="s">
        <v>7</v>
      </c>
      <c r="B3" s="53" t="s">
        <v>8</v>
      </c>
      <c r="C3" s="54">
        <f t="shared" ref="C3:C54" si="0">(15*H3+5*K3+5*M3+5*O3+10*S3)/40</f>
        <v>8.9536567883492317</v>
      </c>
      <c r="D3" s="55">
        <f t="shared" ref="D3:D54" si="1">RANK(C3, $C$3:$C$54)</f>
        <v>48</v>
      </c>
      <c r="E3" s="56">
        <v>38.5</v>
      </c>
      <c r="F3" s="57">
        <v>7.25</v>
      </c>
      <c r="G3" s="58">
        <f t="shared" ref="G3:G54" si="2">F3/E3</f>
        <v>0.18831168831168832</v>
      </c>
      <c r="H3" s="59">
        <f t="shared" ref="H3:H54" si="3">100*(G3-$G$57)/($G$56-$G$57)</f>
        <v>11.681803170734245</v>
      </c>
      <c r="I3" s="56">
        <v>2.13</v>
      </c>
      <c r="J3" s="60">
        <f t="shared" ref="J3:J54" si="4">I3/F3</f>
        <v>0.29379310344827586</v>
      </c>
      <c r="K3" s="59">
        <f t="shared" ref="K3:K54" si="5">100*(J3-$J$57)/($J$56-$J$57)</f>
        <v>17.046958118434912</v>
      </c>
      <c r="L3" s="61">
        <v>0</v>
      </c>
      <c r="M3" s="62">
        <f t="shared" ref="M3:M54" si="6">L3*100</f>
        <v>0</v>
      </c>
      <c r="N3" s="63">
        <v>0</v>
      </c>
      <c r="O3" s="62">
        <f t="shared" ref="O3:O54" si="7">N3*100</f>
        <v>0</v>
      </c>
      <c r="P3" s="64">
        <v>145</v>
      </c>
      <c r="Q3" s="65">
        <f t="shared" ref="Q3:Q54" si="8">P3/(E3*40)</f>
        <v>9.4155844155844159E-2</v>
      </c>
      <c r="R3" s="60">
        <v>0.12067243675099867</v>
      </c>
      <c r="S3" s="59">
        <f t="shared" ref="S3:S54" si="9">100*(Q3-$Q$57)/($Q$56-$Q$57)</f>
        <v>9.7684433380781055</v>
      </c>
      <c r="T3" s="66"/>
      <c r="U3" s="53"/>
      <c r="V3" s="53"/>
      <c r="W3" s="53"/>
      <c r="X3" s="53"/>
      <c r="Y3" s="53"/>
      <c r="Z3" s="53"/>
      <c r="AA3" s="53"/>
      <c r="AB3" s="53"/>
      <c r="AC3" s="53"/>
      <c r="AD3" s="53"/>
      <c r="AE3" s="53"/>
      <c r="AF3" s="53"/>
      <c r="AG3" s="53"/>
      <c r="AH3" s="53"/>
    </row>
    <row r="4" spans="1:34" ht="18" customHeight="1" x14ac:dyDescent="0.2">
      <c r="A4" s="52" t="s">
        <v>9</v>
      </c>
      <c r="B4" s="53" t="s">
        <v>10</v>
      </c>
      <c r="C4" s="54">
        <f t="shared" si="0"/>
        <v>58.219224067985714</v>
      </c>
      <c r="D4" s="53">
        <f t="shared" si="1"/>
        <v>19</v>
      </c>
      <c r="E4" s="67">
        <v>45.24</v>
      </c>
      <c r="F4" s="57">
        <v>13</v>
      </c>
      <c r="G4" s="58">
        <f t="shared" si="2"/>
        <v>0.28735632183908044</v>
      </c>
      <c r="H4" s="59">
        <f t="shared" si="3"/>
        <v>51.862053649284029</v>
      </c>
      <c r="I4" s="67">
        <v>13</v>
      </c>
      <c r="J4" s="58">
        <f t="shared" si="4"/>
        <v>1</v>
      </c>
      <c r="K4" s="59">
        <f t="shared" si="5"/>
        <v>100</v>
      </c>
      <c r="L4" s="61">
        <v>1</v>
      </c>
      <c r="M4" s="62">
        <f t="shared" si="6"/>
        <v>100</v>
      </c>
      <c r="N4" s="63">
        <v>0</v>
      </c>
      <c r="O4" s="62">
        <f t="shared" si="7"/>
        <v>0</v>
      </c>
      <c r="P4" s="68">
        <v>291.36</v>
      </c>
      <c r="Q4" s="69">
        <f t="shared" si="8"/>
        <v>0.1610079575596817</v>
      </c>
      <c r="R4" s="58">
        <v>0.19074921036007578</v>
      </c>
      <c r="S4" s="59">
        <f t="shared" si="9"/>
        <v>55.083815798016779</v>
      </c>
      <c r="T4" s="53"/>
      <c r="U4" s="53"/>
      <c r="V4" s="53"/>
      <c r="W4" s="53"/>
      <c r="X4" s="53"/>
      <c r="Y4" s="53"/>
      <c r="Z4" s="53"/>
      <c r="AA4" s="53"/>
      <c r="AB4" s="53"/>
      <c r="AC4" s="53"/>
      <c r="AD4" s="53"/>
      <c r="AE4" s="53"/>
      <c r="AF4" s="53"/>
      <c r="AG4" s="53"/>
      <c r="AH4" s="53"/>
    </row>
    <row r="5" spans="1:34" ht="18" customHeight="1" x14ac:dyDescent="0.2">
      <c r="A5" s="52" t="s">
        <v>11</v>
      </c>
      <c r="B5" s="53" t="s">
        <v>12</v>
      </c>
      <c r="C5" s="54">
        <f t="shared" si="0"/>
        <v>69.675816038878324</v>
      </c>
      <c r="D5" s="53">
        <f t="shared" si="1"/>
        <v>9</v>
      </c>
      <c r="E5" s="67">
        <v>44.59</v>
      </c>
      <c r="F5" s="57">
        <v>14.7</v>
      </c>
      <c r="G5" s="58">
        <f t="shared" si="2"/>
        <v>0.32967032967032961</v>
      </c>
      <c r="H5" s="59">
        <f t="shared" si="3"/>
        <v>69.027924962652037</v>
      </c>
      <c r="I5" s="67">
        <v>11.7</v>
      </c>
      <c r="J5" s="58">
        <f t="shared" si="4"/>
        <v>0.79591836734693877</v>
      </c>
      <c r="K5" s="59">
        <f t="shared" si="5"/>
        <v>76.027999296821321</v>
      </c>
      <c r="L5" s="61">
        <v>1</v>
      </c>
      <c r="M5" s="53">
        <f t="shared" si="6"/>
        <v>100</v>
      </c>
      <c r="N5" s="63">
        <v>0.5</v>
      </c>
      <c r="O5" s="62">
        <f t="shared" si="7"/>
        <v>50</v>
      </c>
      <c r="P5" s="68">
        <v>305.76</v>
      </c>
      <c r="Q5" s="69">
        <f t="shared" si="8"/>
        <v>0.1714285714285714</v>
      </c>
      <c r="R5" s="58">
        <v>0.18507094386181366</v>
      </c>
      <c r="S5" s="59">
        <f t="shared" si="9"/>
        <v>62.147377063124566</v>
      </c>
      <c r="T5" s="53"/>
      <c r="U5" s="53"/>
      <c r="V5" s="53"/>
      <c r="W5" s="53"/>
      <c r="X5" s="53"/>
      <c r="Y5" s="53"/>
      <c r="Z5" s="53"/>
      <c r="AA5" s="53"/>
      <c r="AB5" s="53"/>
      <c r="AC5" s="53"/>
      <c r="AD5" s="53"/>
      <c r="AE5" s="53"/>
      <c r="AF5" s="53"/>
      <c r="AG5" s="53"/>
      <c r="AH5" s="53"/>
    </row>
    <row r="6" spans="1:34" ht="18" customHeight="1" x14ac:dyDescent="0.2">
      <c r="A6" s="52" t="s">
        <v>13</v>
      </c>
      <c r="B6" s="53" t="s">
        <v>14</v>
      </c>
      <c r="C6" s="54">
        <f t="shared" si="0"/>
        <v>41.395202874474137</v>
      </c>
      <c r="D6" s="53">
        <f t="shared" si="1"/>
        <v>31</v>
      </c>
      <c r="E6" s="67">
        <v>36.39</v>
      </c>
      <c r="F6" s="57">
        <v>11</v>
      </c>
      <c r="G6" s="58">
        <f t="shared" si="2"/>
        <v>0.30228084638636987</v>
      </c>
      <c r="H6" s="59">
        <f t="shared" si="3"/>
        <v>57.916608179161777</v>
      </c>
      <c r="I6" s="67">
        <v>2.63</v>
      </c>
      <c r="J6" s="58">
        <f t="shared" si="4"/>
        <v>0.23909090909090908</v>
      </c>
      <c r="K6" s="59">
        <f t="shared" si="5"/>
        <v>10.621485014593862</v>
      </c>
      <c r="L6" s="61">
        <v>0</v>
      </c>
      <c r="M6" s="53">
        <f t="shared" si="6"/>
        <v>0</v>
      </c>
      <c r="N6" s="63">
        <v>0.5</v>
      </c>
      <c r="O6" s="62">
        <f t="shared" si="7"/>
        <v>50</v>
      </c>
      <c r="P6" s="68">
        <v>220</v>
      </c>
      <c r="Q6" s="69">
        <f t="shared" si="8"/>
        <v>0.15114042319318496</v>
      </c>
      <c r="R6" s="58">
        <v>0.17828200972447325</v>
      </c>
      <c r="S6" s="59">
        <f t="shared" si="9"/>
        <v>48.395156721856949</v>
      </c>
      <c r="T6" s="53"/>
      <c r="U6" s="53"/>
      <c r="V6" s="53"/>
      <c r="W6" s="53"/>
      <c r="X6" s="53"/>
      <c r="Y6" s="53"/>
      <c r="Z6" s="53"/>
      <c r="AA6" s="53"/>
      <c r="AB6" s="53"/>
      <c r="AC6" s="53"/>
      <c r="AD6" s="53"/>
      <c r="AE6" s="53"/>
      <c r="AF6" s="53"/>
      <c r="AG6" s="53"/>
      <c r="AH6" s="53"/>
    </row>
    <row r="7" spans="1:34" ht="18" customHeight="1" x14ac:dyDescent="0.2">
      <c r="A7" s="52" t="s">
        <v>15</v>
      </c>
      <c r="B7" s="53" t="s">
        <v>16</v>
      </c>
      <c r="C7" s="54">
        <f t="shared" si="0"/>
        <v>76.12572677371756</v>
      </c>
      <c r="D7" s="53">
        <f t="shared" si="1"/>
        <v>3</v>
      </c>
      <c r="E7" s="67">
        <v>51.15</v>
      </c>
      <c r="F7" s="57">
        <v>16.5</v>
      </c>
      <c r="G7" s="58">
        <f t="shared" si="2"/>
        <v>0.32258064516129031</v>
      </c>
      <c r="H7" s="59">
        <f t="shared" si="3"/>
        <v>66.151794381500366</v>
      </c>
      <c r="I7" s="67">
        <v>16.5</v>
      </c>
      <c r="J7" s="58">
        <f t="shared" si="4"/>
        <v>1</v>
      </c>
      <c r="K7" s="59">
        <f t="shared" si="5"/>
        <v>100</v>
      </c>
      <c r="L7" s="61">
        <v>1</v>
      </c>
      <c r="M7" s="53">
        <f t="shared" si="6"/>
        <v>100</v>
      </c>
      <c r="N7" s="63">
        <v>1</v>
      </c>
      <c r="O7" s="62">
        <f t="shared" si="7"/>
        <v>100</v>
      </c>
      <c r="P7" s="68">
        <v>330</v>
      </c>
      <c r="Q7" s="69">
        <f t="shared" si="8"/>
        <v>0.16129032258064516</v>
      </c>
      <c r="R7" s="58">
        <v>0.34288513348028415</v>
      </c>
      <c r="S7" s="59">
        <f t="shared" si="9"/>
        <v>55.275215522619696</v>
      </c>
      <c r="T7" s="53"/>
      <c r="U7" s="53"/>
      <c r="V7" s="53"/>
      <c r="W7" s="53"/>
      <c r="X7" s="53"/>
      <c r="Y7" s="53"/>
      <c r="Z7" s="53"/>
      <c r="AA7" s="53"/>
      <c r="AB7" s="53"/>
      <c r="AC7" s="53"/>
      <c r="AD7" s="53"/>
      <c r="AE7" s="53"/>
      <c r="AF7" s="53"/>
      <c r="AG7" s="53"/>
      <c r="AH7" s="53"/>
    </row>
    <row r="8" spans="1:34" ht="18" customHeight="1" x14ac:dyDescent="0.2">
      <c r="A8" s="52" t="s">
        <v>17</v>
      </c>
      <c r="B8" s="53" t="s">
        <v>18</v>
      </c>
      <c r="C8" s="54">
        <f t="shared" si="0"/>
        <v>72.65423053430689</v>
      </c>
      <c r="D8" s="53">
        <f t="shared" si="1"/>
        <v>5</v>
      </c>
      <c r="E8" s="67">
        <v>45.74</v>
      </c>
      <c r="F8" s="57">
        <v>14.81</v>
      </c>
      <c r="G8" s="58">
        <f t="shared" si="2"/>
        <v>0.32378662002623526</v>
      </c>
      <c r="H8" s="59">
        <f t="shared" si="3"/>
        <v>66.64103211623258</v>
      </c>
      <c r="I8" s="67">
        <v>11.79</v>
      </c>
      <c r="J8" s="58">
        <f t="shared" si="4"/>
        <v>0.79608372721134357</v>
      </c>
      <c r="K8" s="59">
        <f t="shared" si="5"/>
        <v>76.04742293007169</v>
      </c>
      <c r="L8" s="61">
        <v>1</v>
      </c>
      <c r="M8" s="53">
        <f t="shared" si="6"/>
        <v>100</v>
      </c>
      <c r="N8" s="63">
        <v>0.5</v>
      </c>
      <c r="O8" s="62">
        <f t="shared" si="7"/>
        <v>50</v>
      </c>
      <c r="P8" s="68">
        <v>355.44</v>
      </c>
      <c r="Q8" s="69">
        <f t="shared" si="8"/>
        <v>0.19427197201574112</v>
      </c>
      <c r="R8" s="58">
        <v>0.39095592444190047</v>
      </c>
      <c r="S8" s="59">
        <f t="shared" si="9"/>
        <v>77.631662497842854</v>
      </c>
      <c r="T8" s="53"/>
      <c r="U8" s="53"/>
      <c r="V8" s="53"/>
      <c r="W8" s="53"/>
      <c r="X8" s="53"/>
      <c r="Y8" s="53"/>
      <c r="Z8" s="53"/>
      <c r="AA8" s="53"/>
      <c r="AB8" s="53"/>
      <c r="AC8" s="53"/>
      <c r="AD8" s="53"/>
      <c r="AE8" s="53"/>
      <c r="AF8" s="53"/>
      <c r="AG8" s="53"/>
      <c r="AH8" s="53"/>
    </row>
    <row r="9" spans="1:34" ht="18" customHeight="1" x14ac:dyDescent="0.2">
      <c r="A9" s="52" t="s">
        <v>19</v>
      </c>
      <c r="B9" s="53" t="s">
        <v>20</v>
      </c>
      <c r="C9" s="54">
        <f t="shared" si="0"/>
        <v>67.861512092761316</v>
      </c>
      <c r="D9" s="53">
        <f t="shared" si="1"/>
        <v>11</v>
      </c>
      <c r="E9" s="67">
        <v>47.99</v>
      </c>
      <c r="F9" s="57">
        <v>16.350000000000001</v>
      </c>
      <c r="G9" s="58">
        <f t="shared" si="2"/>
        <v>0.34069597832881854</v>
      </c>
      <c r="H9" s="59">
        <f t="shared" si="3"/>
        <v>73.500790467919927</v>
      </c>
      <c r="I9" s="67">
        <v>6.38</v>
      </c>
      <c r="J9" s="58">
        <f t="shared" si="4"/>
        <v>0.39021406727828745</v>
      </c>
      <c r="K9" s="59">
        <f t="shared" si="5"/>
        <v>28.37283484083251</v>
      </c>
      <c r="L9" s="61">
        <v>1</v>
      </c>
      <c r="M9" s="53">
        <f t="shared" si="6"/>
        <v>100</v>
      </c>
      <c r="N9" s="63">
        <v>0.5</v>
      </c>
      <c r="O9" s="62">
        <f t="shared" si="7"/>
        <v>50</v>
      </c>
      <c r="P9" s="68">
        <v>357</v>
      </c>
      <c r="Q9" s="69">
        <f t="shared" si="8"/>
        <v>0.18597624505105229</v>
      </c>
      <c r="R9" s="58">
        <v>0.41752124230881921</v>
      </c>
      <c r="S9" s="59">
        <f t="shared" si="9"/>
        <v>72.008445248749098</v>
      </c>
      <c r="T9" s="53"/>
      <c r="U9" s="53"/>
      <c r="V9" s="53"/>
      <c r="W9" s="53"/>
      <c r="X9" s="53"/>
      <c r="Y9" s="53"/>
      <c r="Z9" s="53"/>
      <c r="AA9" s="53"/>
      <c r="AB9" s="53"/>
      <c r="AC9" s="53"/>
      <c r="AD9" s="53"/>
      <c r="AE9" s="53"/>
      <c r="AF9" s="53"/>
      <c r="AG9" s="53"/>
      <c r="AH9" s="53"/>
    </row>
    <row r="10" spans="1:34" ht="18" customHeight="1" x14ac:dyDescent="0.2">
      <c r="A10" s="52" t="s">
        <v>21</v>
      </c>
      <c r="B10" s="53" t="s">
        <v>22</v>
      </c>
      <c r="C10" s="54">
        <f t="shared" si="0"/>
        <v>62.196937413894148</v>
      </c>
      <c r="D10" s="53">
        <f t="shared" si="1"/>
        <v>14</v>
      </c>
      <c r="E10" s="67">
        <v>42.51</v>
      </c>
      <c r="F10" s="57">
        <v>15</v>
      </c>
      <c r="G10" s="58">
        <f t="shared" si="2"/>
        <v>0.35285815102328866</v>
      </c>
      <c r="H10" s="59">
        <f t="shared" si="3"/>
        <v>78.434719019354631</v>
      </c>
      <c r="I10" s="67">
        <v>2.23</v>
      </c>
      <c r="J10" s="58">
        <f t="shared" si="4"/>
        <v>0.14866666666666667</v>
      </c>
      <c r="K10" s="59">
        <f t="shared" si="5"/>
        <v>0</v>
      </c>
      <c r="L10" s="61">
        <v>1</v>
      </c>
      <c r="M10" s="53">
        <f t="shared" si="6"/>
        <v>100</v>
      </c>
      <c r="N10" s="63">
        <v>0</v>
      </c>
      <c r="O10" s="62">
        <f t="shared" si="7"/>
        <v>0</v>
      </c>
      <c r="P10" s="68">
        <v>339.13</v>
      </c>
      <c r="Q10" s="69">
        <f t="shared" si="8"/>
        <v>0.19944130792754647</v>
      </c>
      <c r="R10" s="58">
        <v>0.37601952347312312</v>
      </c>
      <c r="S10" s="59">
        <f t="shared" si="9"/>
        <v>81.135671126544636</v>
      </c>
      <c r="T10" s="53"/>
      <c r="U10" s="53"/>
      <c r="V10" s="53"/>
      <c r="W10" s="53"/>
      <c r="X10" s="53"/>
      <c r="Y10" s="53"/>
      <c r="Z10" s="53"/>
      <c r="AA10" s="53"/>
      <c r="AB10" s="53"/>
      <c r="AC10" s="53"/>
      <c r="AD10" s="53"/>
      <c r="AE10" s="53"/>
      <c r="AF10" s="53"/>
      <c r="AG10" s="53"/>
      <c r="AH10" s="53"/>
    </row>
    <row r="11" spans="1:34" ht="18" customHeight="1" x14ac:dyDescent="0.2">
      <c r="A11" s="52" t="s">
        <v>23</v>
      </c>
      <c r="B11" s="53" t="s">
        <v>24</v>
      </c>
      <c r="C11" s="54">
        <f t="shared" si="0"/>
        <v>91.021379183075027</v>
      </c>
      <c r="D11" s="53">
        <f t="shared" si="1"/>
        <v>1</v>
      </c>
      <c r="E11" s="67">
        <v>44.21</v>
      </c>
      <c r="F11" s="57">
        <v>17.95</v>
      </c>
      <c r="G11" s="58">
        <f t="shared" si="2"/>
        <v>0.40601673829450347</v>
      </c>
      <c r="H11" s="59">
        <f t="shared" si="3"/>
        <v>100</v>
      </c>
      <c r="I11" s="67">
        <v>12</v>
      </c>
      <c r="J11" s="58">
        <f t="shared" si="4"/>
        <v>0.66852367688022285</v>
      </c>
      <c r="K11" s="59">
        <f t="shared" si="5"/>
        <v>61.063861810519533</v>
      </c>
      <c r="L11" s="61">
        <v>1</v>
      </c>
      <c r="M11" s="53">
        <f t="shared" si="6"/>
        <v>100</v>
      </c>
      <c r="N11" s="63">
        <v>1</v>
      </c>
      <c r="O11" s="62">
        <f t="shared" si="7"/>
        <v>100</v>
      </c>
      <c r="P11" s="68">
        <v>359</v>
      </c>
      <c r="Q11" s="69">
        <f t="shared" si="8"/>
        <v>0.20300836914725173</v>
      </c>
      <c r="R11" s="58">
        <v>0.39241164241164245</v>
      </c>
      <c r="S11" s="59">
        <f t="shared" si="9"/>
        <v>83.553585827040379</v>
      </c>
      <c r="T11" s="53"/>
      <c r="U11" s="53"/>
      <c r="V11" s="53"/>
      <c r="W11" s="53"/>
      <c r="X11" s="53"/>
      <c r="Y11" s="53"/>
      <c r="Z11" s="53"/>
      <c r="AA11" s="53"/>
      <c r="AB11" s="53"/>
      <c r="AC11" s="53"/>
      <c r="AD11" s="53"/>
      <c r="AE11" s="53"/>
      <c r="AF11" s="53"/>
      <c r="AG11" s="53"/>
      <c r="AH11" s="53"/>
    </row>
    <row r="12" spans="1:34" ht="18" customHeight="1" x14ac:dyDescent="0.2">
      <c r="A12" s="52" t="s">
        <v>25</v>
      </c>
      <c r="B12" s="53" t="s">
        <v>26</v>
      </c>
      <c r="C12" s="54">
        <f t="shared" si="0"/>
        <v>51.755444867493807</v>
      </c>
      <c r="D12" s="53">
        <f t="shared" si="1"/>
        <v>26</v>
      </c>
      <c r="E12" s="67">
        <v>41.5</v>
      </c>
      <c r="F12" s="57">
        <v>13</v>
      </c>
      <c r="G12" s="58">
        <f t="shared" si="2"/>
        <v>0.31325301204819278</v>
      </c>
      <c r="H12" s="59">
        <f t="shared" si="3"/>
        <v>62.367776797623684</v>
      </c>
      <c r="I12" s="67">
        <v>9.98</v>
      </c>
      <c r="J12" s="58">
        <f t="shared" si="4"/>
        <v>0.76769230769230767</v>
      </c>
      <c r="K12" s="59">
        <f t="shared" si="5"/>
        <v>72.712487199566283</v>
      </c>
      <c r="L12" s="61">
        <v>0</v>
      </c>
      <c r="M12" s="53">
        <f t="shared" si="6"/>
        <v>0</v>
      </c>
      <c r="N12" s="63">
        <v>0.5</v>
      </c>
      <c r="O12" s="62">
        <f t="shared" si="7"/>
        <v>50</v>
      </c>
      <c r="P12" s="68">
        <v>260</v>
      </c>
      <c r="Q12" s="69">
        <f t="shared" si="8"/>
        <v>0.15662650602409639</v>
      </c>
      <c r="R12" s="58">
        <v>0.13398389095415117</v>
      </c>
      <c r="S12" s="59">
        <f t="shared" si="9"/>
        <v>52.113870673756566</v>
      </c>
      <c r="T12" s="53"/>
      <c r="U12" s="53"/>
      <c r="V12" s="53"/>
      <c r="W12" s="53"/>
      <c r="X12" s="53"/>
      <c r="Y12" s="53"/>
      <c r="Z12" s="53"/>
      <c r="AA12" s="53"/>
      <c r="AB12" s="53"/>
      <c r="AC12" s="53"/>
      <c r="AD12" s="53"/>
      <c r="AE12" s="53"/>
      <c r="AF12" s="53"/>
      <c r="AG12" s="53"/>
      <c r="AH12" s="53"/>
    </row>
    <row r="13" spans="1:34" ht="18" customHeight="1" x14ac:dyDescent="0.2">
      <c r="A13" s="52" t="s">
        <v>27</v>
      </c>
      <c r="B13" s="53" t="s">
        <v>28</v>
      </c>
      <c r="C13" s="54">
        <f t="shared" si="0"/>
        <v>9.8230659305006611</v>
      </c>
      <c r="D13" s="53">
        <f t="shared" si="1"/>
        <v>46</v>
      </c>
      <c r="E13" s="67">
        <v>40.98</v>
      </c>
      <c r="F13" s="57">
        <v>7.25</v>
      </c>
      <c r="G13" s="58">
        <f t="shared" si="2"/>
        <v>0.17691556857003418</v>
      </c>
      <c r="H13" s="59">
        <f t="shared" si="3"/>
        <v>7.0586456164527096</v>
      </c>
      <c r="I13" s="67">
        <v>2.13</v>
      </c>
      <c r="J13" s="58">
        <f t="shared" si="4"/>
        <v>0.29379310344827586</v>
      </c>
      <c r="K13" s="59">
        <f t="shared" si="5"/>
        <v>17.046958118434912</v>
      </c>
      <c r="L13" s="61">
        <v>0</v>
      </c>
      <c r="M13" s="53">
        <f t="shared" si="6"/>
        <v>0</v>
      </c>
      <c r="N13" s="63">
        <v>0</v>
      </c>
      <c r="O13" s="62">
        <f t="shared" si="7"/>
        <v>0</v>
      </c>
      <c r="P13" s="68">
        <v>179.52</v>
      </c>
      <c r="Q13" s="69">
        <f t="shared" si="8"/>
        <v>0.10951683748169841</v>
      </c>
      <c r="R13" s="58">
        <v>0.13925210170943961</v>
      </c>
      <c r="S13" s="59">
        <f t="shared" si="9"/>
        <v>20.180816238106122</v>
      </c>
      <c r="T13" s="53"/>
      <c r="U13" s="53"/>
      <c r="V13" s="53"/>
      <c r="W13" s="53"/>
      <c r="X13" s="53"/>
      <c r="Y13" s="53"/>
      <c r="Z13" s="53"/>
      <c r="AA13" s="53"/>
      <c r="AB13" s="53"/>
      <c r="AC13" s="53"/>
      <c r="AD13" s="53"/>
      <c r="AE13" s="53"/>
      <c r="AF13" s="53"/>
      <c r="AG13" s="53"/>
      <c r="AH13" s="53"/>
    </row>
    <row r="14" spans="1:34" ht="18" customHeight="1" x14ac:dyDescent="0.2">
      <c r="A14" s="52" t="s">
        <v>29</v>
      </c>
      <c r="B14" s="53" t="s">
        <v>30</v>
      </c>
      <c r="C14" s="54">
        <f t="shared" si="0"/>
        <v>58.392241393748861</v>
      </c>
      <c r="D14" s="53">
        <f t="shared" si="1"/>
        <v>18</v>
      </c>
      <c r="E14" s="67">
        <v>54.33</v>
      </c>
      <c r="F14" s="57">
        <v>14</v>
      </c>
      <c r="G14" s="58">
        <f t="shared" si="2"/>
        <v>0.25768452052273144</v>
      </c>
      <c r="H14" s="59">
        <f t="shared" si="3"/>
        <v>39.824850152428823</v>
      </c>
      <c r="I14" s="67">
        <v>12.75</v>
      </c>
      <c r="J14" s="58">
        <f t="shared" si="4"/>
        <v>0.9107142857142857</v>
      </c>
      <c r="K14" s="59">
        <f t="shared" si="5"/>
        <v>89.512249692359333</v>
      </c>
      <c r="L14" s="61">
        <v>1</v>
      </c>
      <c r="M14" s="53">
        <f t="shared" si="6"/>
        <v>100</v>
      </c>
      <c r="N14" s="63">
        <v>0.5</v>
      </c>
      <c r="O14" s="62">
        <f t="shared" si="7"/>
        <v>50</v>
      </c>
      <c r="P14" s="68">
        <v>346.67</v>
      </c>
      <c r="Q14" s="69">
        <f t="shared" si="8"/>
        <v>0.15952052273145595</v>
      </c>
      <c r="R14" s="58">
        <v>0.34040546911834041</v>
      </c>
      <c r="S14" s="59">
        <f t="shared" si="9"/>
        <v>54.075565500172559</v>
      </c>
      <c r="T14" s="53"/>
      <c r="U14" s="53"/>
      <c r="V14" s="53"/>
      <c r="W14" s="53"/>
      <c r="X14" s="53"/>
      <c r="Y14" s="53"/>
      <c r="Z14" s="53"/>
      <c r="AA14" s="53"/>
      <c r="AB14" s="53"/>
      <c r="AC14" s="53"/>
      <c r="AD14" s="53"/>
      <c r="AE14" s="53"/>
      <c r="AF14" s="53"/>
      <c r="AG14" s="53"/>
      <c r="AH14" s="53"/>
    </row>
    <row r="15" spans="1:34" ht="18" customHeight="1" x14ac:dyDescent="0.2">
      <c r="A15" s="52" t="s">
        <v>31</v>
      </c>
      <c r="B15" s="53" t="s">
        <v>32</v>
      </c>
      <c r="C15" s="54">
        <f t="shared" si="0"/>
        <v>12.25930482232825</v>
      </c>
      <c r="D15" s="53">
        <f t="shared" si="1"/>
        <v>42</v>
      </c>
      <c r="E15" s="67">
        <v>43.82</v>
      </c>
      <c r="F15" s="57">
        <v>7.25</v>
      </c>
      <c r="G15" s="58">
        <f t="shared" si="2"/>
        <v>0.16544956640803285</v>
      </c>
      <c r="H15" s="59">
        <f t="shared" si="3"/>
        <v>2.407138286382251</v>
      </c>
      <c r="I15" s="67">
        <v>3.35</v>
      </c>
      <c r="J15" s="58">
        <f t="shared" si="4"/>
        <v>0.46206896551724141</v>
      </c>
      <c r="K15" s="59">
        <f t="shared" si="5"/>
        <v>36.813112629276596</v>
      </c>
      <c r="L15" s="61">
        <v>0</v>
      </c>
      <c r="M15" s="53">
        <f t="shared" si="6"/>
        <v>0</v>
      </c>
      <c r="N15" s="63">
        <v>0.5</v>
      </c>
      <c r="O15" s="62">
        <f t="shared" si="7"/>
        <v>50</v>
      </c>
      <c r="P15" s="68">
        <v>145</v>
      </c>
      <c r="Q15" s="69">
        <f t="shared" si="8"/>
        <v>8.2724783204016439E-2</v>
      </c>
      <c r="R15" s="58">
        <v>0.11585170981144137</v>
      </c>
      <c r="S15" s="59">
        <f t="shared" si="9"/>
        <v>2.0199555451013294</v>
      </c>
      <c r="T15" s="53"/>
      <c r="U15" s="53"/>
      <c r="V15" s="53"/>
      <c r="W15" s="53"/>
      <c r="X15" s="53"/>
      <c r="Y15" s="53"/>
      <c r="Z15" s="53"/>
      <c r="AA15" s="53"/>
      <c r="AB15" s="53"/>
      <c r="AC15" s="53"/>
      <c r="AD15" s="53"/>
      <c r="AE15" s="53"/>
      <c r="AF15" s="53"/>
      <c r="AG15" s="53"/>
      <c r="AH15" s="53"/>
    </row>
    <row r="16" spans="1:34" ht="18" customHeight="1" x14ac:dyDescent="0.2">
      <c r="A16" s="52" t="s">
        <v>33</v>
      </c>
      <c r="B16" s="53" t="s">
        <v>34</v>
      </c>
      <c r="C16" s="54">
        <f t="shared" si="0"/>
        <v>70.590701120236446</v>
      </c>
      <c r="D16" s="53">
        <f t="shared" si="1"/>
        <v>8</v>
      </c>
      <c r="E16" s="67">
        <v>41.89</v>
      </c>
      <c r="F16" s="57">
        <v>15</v>
      </c>
      <c r="G16" s="58">
        <f t="shared" si="2"/>
        <v>0.35808068751492</v>
      </c>
      <c r="H16" s="59">
        <f t="shared" si="3"/>
        <v>80.553388319181764</v>
      </c>
      <c r="I16" s="67">
        <v>9</v>
      </c>
      <c r="J16" s="58">
        <f t="shared" si="4"/>
        <v>0.6</v>
      </c>
      <c r="K16" s="59">
        <f t="shared" si="5"/>
        <v>53.014878621769775</v>
      </c>
      <c r="L16" s="61">
        <v>1</v>
      </c>
      <c r="M16" s="53">
        <f t="shared" si="6"/>
        <v>100</v>
      </c>
      <c r="N16" s="63">
        <v>0.5</v>
      </c>
      <c r="O16" s="62">
        <f t="shared" si="7"/>
        <v>50</v>
      </c>
      <c r="P16" s="68">
        <v>282</v>
      </c>
      <c r="Q16" s="69">
        <f t="shared" si="8"/>
        <v>0.16829792313201242</v>
      </c>
      <c r="R16" s="58">
        <v>0.40946818321549333</v>
      </c>
      <c r="S16" s="59">
        <f t="shared" si="9"/>
        <v>60.025282691288304</v>
      </c>
      <c r="T16" s="53"/>
      <c r="U16" s="53"/>
      <c r="V16" s="53"/>
      <c r="W16" s="53"/>
      <c r="X16" s="53"/>
      <c r="Y16" s="53"/>
      <c r="Z16" s="53"/>
      <c r="AA16" s="53"/>
      <c r="AB16" s="53"/>
      <c r="AC16" s="53"/>
      <c r="AD16" s="53"/>
      <c r="AE16" s="53"/>
      <c r="AF16" s="53"/>
      <c r="AG16" s="53"/>
      <c r="AH16" s="53"/>
    </row>
    <row r="17" spans="1:34" ht="18" customHeight="1" x14ac:dyDescent="0.2">
      <c r="A17" s="52" t="s">
        <v>35</v>
      </c>
      <c r="B17" s="53" t="s">
        <v>36</v>
      </c>
      <c r="C17" s="54">
        <f t="shared" si="0"/>
        <v>7.4146603076297257</v>
      </c>
      <c r="D17" s="53">
        <f t="shared" si="1"/>
        <v>51</v>
      </c>
      <c r="E17" s="67">
        <v>39.020000000000003</v>
      </c>
      <c r="F17" s="57">
        <v>7.25</v>
      </c>
      <c r="G17" s="58">
        <f t="shared" si="2"/>
        <v>0.18580215274218348</v>
      </c>
      <c r="H17" s="59">
        <f t="shared" si="3"/>
        <v>10.663739251706794</v>
      </c>
      <c r="I17" s="67">
        <v>2.13</v>
      </c>
      <c r="J17" s="58">
        <f t="shared" si="4"/>
        <v>0.29379310344827586</v>
      </c>
      <c r="K17" s="59">
        <f t="shared" si="5"/>
        <v>17.046958118434912</v>
      </c>
      <c r="L17" s="61">
        <v>0</v>
      </c>
      <c r="M17" s="53">
        <f t="shared" si="6"/>
        <v>0</v>
      </c>
      <c r="N17" s="63">
        <v>0</v>
      </c>
      <c r="O17" s="62">
        <f t="shared" si="7"/>
        <v>0</v>
      </c>
      <c r="P17" s="68">
        <v>136.30000000000001</v>
      </c>
      <c r="Q17" s="69">
        <f t="shared" si="8"/>
        <v>8.7327011788826236E-2</v>
      </c>
      <c r="R17" s="58">
        <v>0.11305573988055739</v>
      </c>
      <c r="S17" s="59">
        <f t="shared" si="9"/>
        <v>5.1395532937412538</v>
      </c>
      <c r="T17" s="53"/>
      <c r="U17" s="53"/>
      <c r="V17" s="53"/>
      <c r="W17" s="53"/>
      <c r="X17" s="53"/>
      <c r="Y17" s="53"/>
      <c r="Z17" s="53"/>
      <c r="AA17" s="53"/>
      <c r="AB17" s="53"/>
      <c r="AC17" s="53"/>
      <c r="AD17" s="53"/>
      <c r="AE17" s="53"/>
      <c r="AF17" s="53"/>
      <c r="AG17" s="53"/>
      <c r="AH17" s="53"/>
    </row>
    <row r="18" spans="1:34" ht="18" customHeight="1" x14ac:dyDescent="0.2">
      <c r="A18" s="52" t="s">
        <v>37</v>
      </c>
      <c r="B18" s="53" t="s">
        <v>38</v>
      </c>
      <c r="C18" s="54">
        <f t="shared" si="0"/>
        <v>21.99974149887127</v>
      </c>
      <c r="D18" s="53">
        <f t="shared" si="1"/>
        <v>33</v>
      </c>
      <c r="E18" s="67">
        <v>39.729999999999997</v>
      </c>
      <c r="F18" s="57">
        <v>7.25</v>
      </c>
      <c r="G18" s="58">
        <f t="shared" si="2"/>
        <v>0.18248175182481755</v>
      </c>
      <c r="H18" s="59">
        <f t="shared" si="3"/>
        <v>9.3167249229388229</v>
      </c>
      <c r="I18" s="67">
        <v>4.3499999999999996</v>
      </c>
      <c r="J18" s="58">
        <f t="shared" si="4"/>
        <v>0.6</v>
      </c>
      <c r="K18" s="59">
        <f t="shared" si="5"/>
        <v>53.014878621769775</v>
      </c>
      <c r="L18" s="61">
        <v>0</v>
      </c>
      <c r="M18" s="53">
        <f t="shared" si="6"/>
        <v>0</v>
      </c>
      <c r="N18" s="63">
        <v>0.5</v>
      </c>
      <c r="O18" s="62">
        <f t="shared" si="7"/>
        <v>50</v>
      </c>
      <c r="P18" s="68">
        <v>179.52</v>
      </c>
      <c r="Q18" s="69">
        <f t="shared" si="8"/>
        <v>0.11296249685376292</v>
      </c>
      <c r="R18" s="58">
        <v>0.14334382747030464</v>
      </c>
      <c r="S18" s="59">
        <f t="shared" si="9"/>
        <v>22.516439300191969</v>
      </c>
      <c r="T18" s="53"/>
      <c r="U18" s="53"/>
      <c r="V18" s="53"/>
      <c r="W18" s="53"/>
      <c r="X18" s="53"/>
      <c r="Y18" s="53"/>
      <c r="Z18" s="53"/>
      <c r="AA18" s="53"/>
      <c r="AB18" s="53"/>
      <c r="AC18" s="53"/>
      <c r="AD18" s="53"/>
      <c r="AE18" s="53"/>
      <c r="AF18" s="53"/>
      <c r="AG18" s="53"/>
      <c r="AH18" s="53"/>
    </row>
    <row r="19" spans="1:34" ht="18" customHeight="1" x14ac:dyDescent="0.2">
      <c r="A19" s="52" t="s">
        <v>39</v>
      </c>
      <c r="B19" s="53" t="s">
        <v>40</v>
      </c>
      <c r="C19" s="54">
        <f t="shared" si="0"/>
        <v>9.8728221933059697</v>
      </c>
      <c r="D19" s="53">
        <f t="shared" si="1"/>
        <v>45</v>
      </c>
      <c r="E19" s="67">
        <v>39.14</v>
      </c>
      <c r="F19" s="57">
        <v>7.25</v>
      </c>
      <c r="G19" s="58">
        <f t="shared" si="2"/>
        <v>0.1852324987225345</v>
      </c>
      <c r="H19" s="59">
        <f t="shared" si="3"/>
        <v>10.432643023870499</v>
      </c>
      <c r="I19" s="67">
        <v>2.13</v>
      </c>
      <c r="J19" s="58">
        <f t="shared" si="4"/>
        <v>0.29379310344827586</v>
      </c>
      <c r="K19" s="59">
        <f t="shared" si="5"/>
        <v>17.046958118434912</v>
      </c>
      <c r="L19" s="61">
        <v>0</v>
      </c>
      <c r="M19" s="53">
        <f t="shared" si="6"/>
        <v>0</v>
      </c>
      <c r="N19" s="63">
        <v>0</v>
      </c>
      <c r="O19" s="62">
        <f t="shared" si="7"/>
        <v>0</v>
      </c>
      <c r="P19" s="68">
        <v>160.22999999999999</v>
      </c>
      <c r="Q19" s="69">
        <f t="shared" si="8"/>
        <v>0.10234414920797139</v>
      </c>
      <c r="R19" s="58">
        <v>0.37526500326157858</v>
      </c>
      <c r="S19" s="59">
        <f t="shared" si="9"/>
        <v>15.318845178200679</v>
      </c>
      <c r="T19" s="53"/>
      <c r="U19" s="53"/>
      <c r="V19" s="53"/>
      <c r="W19" s="53"/>
      <c r="X19" s="53"/>
      <c r="Y19" s="53"/>
      <c r="Z19" s="53"/>
      <c r="AA19" s="53"/>
      <c r="AB19" s="53"/>
      <c r="AC19" s="53"/>
      <c r="AD19" s="53"/>
      <c r="AE19" s="53"/>
      <c r="AF19" s="53"/>
      <c r="AG19" s="53"/>
      <c r="AH19" s="53"/>
    </row>
    <row r="20" spans="1:34" ht="18" customHeight="1" x14ac:dyDescent="0.2">
      <c r="A20" s="52" t="s">
        <v>41</v>
      </c>
      <c r="B20" s="53" t="s">
        <v>42</v>
      </c>
      <c r="C20" s="54">
        <f t="shared" si="0"/>
        <v>14.167577086449075</v>
      </c>
      <c r="D20" s="53">
        <f t="shared" si="1"/>
        <v>39</v>
      </c>
      <c r="E20" s="67">
        <v>37.43</v>
      </c>
      <c r="F20" s="57">
        <v>7.25</v>
      </c>
      <c r="G20" s="58">
        <f t="shared" si="2"/>
        <v>0.19369489714133048</v>
      </c>
      <c r="H20" s="59">
        <f t="shared" si="3"/>
        <v>13.865653738403241</v>
      </c>
      <c r="I20" s="67">
        <v>2.13</v>
      </c>
      <c r="J20" s="58">
        <f t="shared" si="4"/>
        <v>0.29379310344827586</v>
      </c>
      <c r="K20" s="59">
        <f t="shared" si="5"/>
        <v>17.046958118434912</v>
      </c>
      <c r="L20" s="61">
        <v>0</v>
      </c>
      <c r="M20" s="53">
        <f t="shared" si="6"/>
        <v>0</v>
      </c>
      <c r="N20" s="63">
        <v>0</v>
      </c>
      <c r="O20" s="62">
        <f t="shared" si="7"/>
        <v>0</v>
      </c>
      <c r="P20" s="68">
        <v>179.8</v>
      </c>
      <c r="Q20" s="69">
        <f t="shared" si="8"/>
        <v>0.1200908362276249</v>
      </c>
      <c r="R20" s="58">
        <v>0.39613510568031701</v>
      </c>
      <c r="S20" s="59">
        <f t="shared" si="9"/>
        <v>27.348348678973988</v>
      </c>
      <c r="T20" s="53"/>
      <c r="U20" s="53"/>
      <c r="V20" s="53"/>
      <c r="W20" s="53"/>
      <c r="X20" s="53"/>
      <c r="Y20" s="53"/>
      <c r="Z20" s="53"/>
      <c r="AA20" s="53"/>
      <c r="AB20" s="53"/>
      <c r="AC20" s="53"/>
      <c r="AD20" s="53"/>
      <c r="AE20" s="53"/>
      <c r="AF20" s="53"/>
      <c r="AG20" s="53"/>
      <c r="AH20" s="53"/>
    </row>
    <row r="21" spans="1:34" ht="18" customHeight="1" x14ac:dyDescent="0.2">
      <c r="A21" s="52" t="s">
        <v>43</v>
      </c>
      <c r="B21" s="53" t="s">
        <v>44</v>
      </c>
      <c r="C21" s="54">
        <f t="shared" si="0"/>
        <v>12.55920257479319</v>
      </c>
      <c r="D21" s="53">
        <f t="shared" si="1"/>
        <v>41</v>
      </c>
      <c r="E21" s="67">
        <v>38.880000000000003</v>
      </c>
      <c r="F21" s="57">
        <v>7.25</v>
      </c>
      <c r="G21" s="58">
        <f t="shared" si="2"/>
        <v>0.18647119341563784</v>
      </c>
      <c r="H21" s="59">
        <f t="shared" si="3"/>
        <v>10.935154480198696</v>
      </c>
      <c r="I21" s="67">
        <v>2.13</v>
      </c>
      <c r="J21" s="58">
        <f t="shared" si="4"/>
        <v>0.29379310344827586</v>
      </c>
      <c r="K21" s="59">
        <f t="shared" si="5"/>
        <v>17.046958118434912</v>
      </c>
      <c r="L21" s="61">
        <v>0</v>
      </c>
      <c r="M21" s="53">
        <f t="shared" si="6"/>
        <v>0</v>
      </c>
      <c r="N21" s="63">
        <v>0</v>
      </c>
      <c r="O21" s="62">
        <f t="shared" si="7"/>
        <v>0</v>
      </c>
      <c r="P21" s="68">
        <v>182.09</v>
      </c>
      <c r="Q21" s="69">
        <f t="shared" si="8"/>
        <v>0.11708461934156378</v>
      </c>
      <c r="R21" s="58">
        <v>0.37475979477611943</v>
      </c>
      <c r="S21" s="59">
        <f t="shared" si="9"/>
        <v>25.310599519657259</v>
      </c>
      <c r="T21" s="53"/>
      <c r="U21" s="53"/>
      <c r="V21" s="53"/>
      <c r="W21" s="53"/>
      <c r="X21" s="53"/>
      <c r="Y21" s="53"/>
      <c r="Z21" s="53"/>
      <c r="AA21" s="53"/>
      <c r="AB21" s="53"/>
      <c r="AC21" s="53"/>
      <c r="AD21" s="53"/>
      <c r="AE21" s="53"/>
      <c r="AF21" s="53"/>
      <c r="AG21" s="53"/>
      <c r="AH21" s="53"/>
    </row>
    <row r="22" spans="1:34" ht="18" customHeight="1" x14ac:dyDescent="0.2">
      <c r="A22" s="52" t="s">
        <v>45</v>
      </c>
      <c r="B22" s="53" t="s">
        <v>46</v>
      </c>
      <c r="C22" s="54">
        <f t="shared" si="0"/>
        <v>75.775108795972344</v>
      </c>
      <c r="D22" s="53">
        <f t="shared" si="1"/>
        <v>4</v>
      </c>
      <c r="E22" s="67">
        <v>43.59</v>
      </c>
      <c r="F22" s="57">
        <v>14.65</v>
      </c>
      <c r="G22" s="58">
        <f t="shared" si="2"/>
        <v>0.33608625831612754</v>
      </c>
      <c r="H22" s="59">
        <f t="shared" si="3"/>
        <v>71.630727465519271</v>
      </c>
      <c r="I22" s="67">
        <v>7.33</v>
      </c>
      <c r="J22" s="58">
        <f t="shared" si="4"/>
        <v>0.50034129692832763</v>
      </c>
      <c r="K22" s="59">
        <f t="shared" si="5"/>
        <v>41.308687971220948</v>
      </c>
      <c r="L22" s="61">
        <v>1</v>
      </c>
      <c r="M22" s="53">
        <f t="shared" si="6"/>
        <v>100</v>
      </c>
      <c r="N22" s="70">
        <v>0.5</v>
      </c>
      <c r="O22" s="62">
        <f t="shared" si="7"/>
        <v>50</v>
      </c>
      <c r="P22" s="68">
        <v>396.27</v>
      </c>
      <c r="Q22" s="69">
        <f t="shared" si="8"/>
        <v>0.2272711631108052</v>
      </c>
      <c r="R22" s="58">
        <v>0.46835993380269847</v>
      </c>
      <c r="S22" s="59">
        <f t="shared" si="9"/>
        <v>100</v>
      </c>
      <c r="T22" s="53"/>
      <c r="U22" s="53"/>
      <c r="V22" s="53"/>
      <c r="W22" s="53"/>
      <c r="X22" s="53"/>
      <c r="Y22" s="53"/>
      <c r="Z22" s="53"/>
      <c r="AA22" s="53"/>
      <c r="AB22" s="53"/>
      <c r="AC22" s="53"/>
      <c r="AD22" s="53"/>
      <c r="AE22" s="53"/>
      <c r="AF22" s="53"/>
      <c r="AG22" s="53"/>
      <c r="AH22" s="53"/>
    </row>
    <row r="23" spans="1:34" ht="18" customHeight="1" x14ac:dyDescent="0.2">
      <c r="A23" s="52" t="s">
        <v>47</v>
      </c>
      <c r="B23" s="53" t="s">
        <v>48</v>
      </c>
      <c r="C23" s="54">
        <f t="shared" si="0"/>
        <v>63.564560750034481</v>
      </c>
      <c r="D23" s="53">
        <f t="shared" si="1"/>
        <v>12</v>
      </c>
      <c r="E23" s="67">
        <v>45.88</v>
      </c>
      <c r="F23" s="57">
        <v>15</v>
      </c>
      <c r="G23" s="58">
        <f t="shared" si="2"/>
        <v>0.3269398430688753</v>
      </c>
      <c r="H23" s="59">
        <f t="shared" si="3"/>
        <v>67.920226022613889</v>
      </c>
      <c r="I23" s="67">
        <v>3.63</v>
      </c>
      <c r="J23" s="58">
        <f t="shared" si="4"/>
        <v>0.24199999999999999</v>
      </c>
      <c r="K23" s="59">
        <f t="shared" si="5"/>
        <v>10.963194988253719</v>
      </c>
      <c r="L23" s="61">
        <v>1</v>
      </c>
      <c r="M23" s="53">
        <f t="shared" si="6"/>
        <v>100</v>
      </c>
      <c r="N23" s="63">
        <v>0.5</v>
      </c>
      <c r="O23" s="62">
        <f t="shared" si="7"/>
        <v>50</v>
      </c>
      <c r="P23" s="68">
        <v>341</v>
      </c>
      <c r="Q23" s="69">
        <f t="shared" si="8"/>
        <v>0.1858108108108108</v>
      </c>
      <c r="R23" s="58">
        <v>0.19103595971006312</v>
      </c>
      <c r="S23" s="59">
        <f t="shared" si="9"/>
        <v>71.896306472090188</v>
      </c>
      <c r="T23" s="53"/>
      <c r="U23" s="53"/>
      <c r="V23" s="53"/>
      <c r="W23" s="53"/>
      <c r="X23" s="53"/>
      <c r="Y23" s="53"/>
      <c r="Z23" s="53"/>
      <c r="AA23" s="53"/>
      <c r="AB23" s="53"/>
      <c r="AC23" s="53"/>
      <c r="AD23" s="53"/>
      <c r="AE23" s="53"/>
      <c r="AF23" s="53"/>
      <c r="AG23" s="53"/>
      <c r="AH23" s="53"/>
    </row>
    <row r="24" spans="1:34" ht="18" customHeight="1" x14ac:dyDescent="0.2">
      <c r="A24" s="52" t="s">
        <v>49</v>
      </c>
      <c r="B24" s="53" t="s">
        <v>50</v>
      </c>
      <c r="C24" s="54">
        <f t="shared" si="0"/>
        <v>59.154025385833371</v>
      </c>
      <c r="D24" s="53">
        <f t="shared" si="1"/>
        <v>17</v>
      </c>
      <c r="E24" s="67">
        <v>51.04</v>
      </c>
      <c r="F24" s="57">
        <v>15</v>
      </c>
      <c r="G24" s="58">
        <f t="shared" si="2"/>
        <v>0.2938871473354232</v>
      </c>
      <c r="H24" s="59">
        <f t="shared" si="3"/>
        <v>54.511467301788258</v>
      </c>
      <c r="I24" s="67">
        <v>6.75</v>
      </c>
      <c r="J24" s="58">
        <f t="shared" si="4"/>
        <v>0.45</v>
      </c>
      <c r="K24" s="59">
        <f t="shared" si="5"/>
        <v>35.395458104933439</v>
      </c>
      <c r="L24" s="61">
        <v>1</v>
      </c>
      <c r="M24" s="53">
        <f t="shared" si="6"/>
        <v>100</v>
      </c>
      <c r="N24" s="63">
        <v>0.5</v>
      </c>
      <c r="O24" s="62">
        <f t="shared" si="7"/>
        <v>50</v>
      </c>
      <c r="P24" s="68">
        <v>350</v>
      </c>
      <c r="Q24" s="69">
        <f t="shared" si="8"/>
        <v>0.17143416927899688</v>
      </c>
      <c r="R24" s="58">
        <v>0.44642857142857145</v>
      </c>
      <c r="S24" s="59">
        <f t="shared" si="9"/>
        <v>62.151171538184357</v>
      </c>
      <c r="T24" s="53"/>
      <c r="U24" s="53"/>
      <c r="V24" s="53"/>
      <c r="W24" s="53"/>
      <c r="X24" s="53"/>
      <c r="Y24" s="53"/>
      <c r="Z24" s="53"/>
      <c r="AA24" s="53"/>
      <c r="AB24" s="53"/>
      <c r="AC24" s="53"/>
      <c r="AD24" s="53"/>
      <c r="AE24" s="53"/>
      <c r="AF24" s="53"/>
      <c r="AG24" s="53"/>
      <c r="AH24" s="53"/>
    </row>
    <row r="25" spans="1:34" ht="18" customHeight="1" x14ac:dyDescent="0.2">
      <c r="A25" s="52" t="s">
        <v>51</v>
      </c>
      <c r="B25" s="53" t="s">
        <v>52</v>
      </c>
      <c r="C25" s="54">
        <f t="shared" si="0"/>
        <v>51.120798871387365</v>
      </c>
      <c r="D25" s="53">
        <f t="shared" si="1"/>
        <v>27</v>
      </c>
      <c r="E25" s="67">
        <v>39.53</v>
      </c>
      <c r="F25" s="57">
        <v>12.48</v>
      </c>
      <c r="G25" s="58">
        <f t="shared" si="2"/>
        <v>0.31570958765494561</v>
      </c>
      <c r="H25" s="59">
        <f t="shared" si="3"/>
        <v>63.364356013311578</v>
      </c>
      <c r="I25" s="67">
        <v>4.74</v>
      </c>
      <c r="J25" s="58">
        <f t="shared" si="4"/>
        <v>0.37980769230769229</v>
      </c>
      <c r="K25" s="59">
        <f t="shared" si="5"/>
        <v>27.150472863080537</v>
      </c>
      <c r="L25" s="61">
        <v>0</v>
      </c>
      <c r="M25" s="53">
        <f t="shared" si="6"/>
        <v>0</v>
      </c>
      <c r="N25" s="63">
        <v>0.5</v>
      </c>
      <c r="O25" s="62">
        <f t="shared" si="7"/>
        <v>50</v>
      </c>
      <c r="P25" s="68">
        <v>291.39</v>
      </c>
      <c r="Q25" s="69">
        <f t="shared" si="8"/>
        <v>0.18428408803440424</v>
      </c>
      <c r="R25" s="58">
        <v>0.43639413351314904</v>
      </c>
      <c r="S25" s="59">
        <f t="shared" si="9"/>
        <v>70.861425034041829</v>
      </c>
      <c r="T25" s="53"/>
      <c r="U25" s="53"/>
      <c r="V25" s="53"/>
      <c r="W25" s="53"/>
      <c r="X25" s="53"/>
      <c r="Y25" s="53"/>
      <c r="Z25" s="53"/>
      <c r="AA25" s="53"/>
      <c r="AB25" s="53"/>
      <c r="AC25" s="53"/>
      <c r="AD25" s="53"/>
      <c r="AE25" s="53"/>
      <c r="AF25" s="53"/>
      <c r="AG25" s="53"/>
      <c r="AH25" s="53"/>
    </row>
    <row r="26" spans="1:34" ht="18" customHeight="1" x14ac:dyDescent="0.2">
      <c r="A26" s="52" t="s">
        <v>53</v>
      </c>
      <c r="B26" s="53" t="s">
        <v>54</v>
      </c>
      <c r="C26" s="54">
        <f t="shared" si="0"/>
        <v>56.916974099516075</v>
      </c>
      <c r="D26" s="53">
        <f t="shared" si="1"/>
        <v>22</v>
      </c>
      <c r="E26" s="67">
        <v>41.55</v>
      </c>
      <c r="F26" s="57">
        <v>11.13</v>
      </c>
      <c r="G26" s="58">
        <f t="shared" si="2"/>
        <v>0.26787003610108306</v>
      </c>
      <c r="H26" s="59">
        <f t="shared" si="3"/>
        <v>43.956891966467687</v>
      </c>
      <c r="I26" s="67">
        <v>11.13</v>
      </c>
      <c r="J26" s="58">
        <f t="shared" si="4"/>
        <v>1</v>
      </c>
      <c r="K26" s="59">
        <f t="shared" si="5"/>
        <v>100</v>
      </c>
      <c r="L26" s="61">
        <v>1</v>
      </c>
      <c r="M26" s="53">
        <f t="shared" si="6"/>
        <v>100</v>
      </c>
      <c r="N26" s="63">
        <v>0.5</v>
      </c>
      <c r="O26" s="62">
        <f t="shared" si="7"/>
        <v>50</v>
      </c>
      <c r="P26" s="68">
        <v>222.6</v>
      </c>
      <c r="Q26" s="69">
        <f t="shared" si="8"/>
        <v>0.1339350180505415</v>
      </c>
      <c r="R26" s="58">
        <v>0.38046116504854366</v>
      </c>
      <c r="S26" s="59">
        <f t="shared" si="9"/>
        <v>36.732558448362767</v>
      </c>
      <c r="T26" s="53"/>
      <c r="U26" s="53"/>
      <c r="V26" s="53"/>
      <c r="W26" s="53"/>
      <c r="X26" s="53"/>
      <c r="Y26" s="53"/>
      <c r="Z26" s="53"/>
      <c r="AA26" s="53"/>
      <c r="AB26" s="53"/>
      <c r="AC26" s="53"/>
      <c r="AD26" s="53"/>
      <c r="AE26" s="53"/>
      <c r="AF26" s="53"/>
      <c r="AG26" s="53"/>
      <c r="AH26" s="53"/>
    </row>
    <row r="27" spans="1:34" ht="18" customHeight="1" x14ac:dyDescent="0.2">
      <c r="A27" s="52" t="s">
        <v>55</v>
      </c>
      <c r="B27" s="53" t="s">
        <v>56</v>
      </c>
      <c r="C27" s="54">
        <f t="shared" si="0"/>
        <v>10.21646952608914</v>
      </c>
      <c r="D27" s="53">
        <f t="shared" si="1"/>
        <v>44</v>
      </c>
      <c r="E27" s="67">
        <v>37.44</v>
      </c>
      <c r="F27" s="57">
        <v>7.25</v>
      </c>
      <c r="G27" s="58">
        <f t="shared" si="2"/>
        <v>0.1936431623931624</v>
      </c>
      <c r="H27" s="59">
        <f t="shared" si="3"/>
        <v>13.844666077933343</v>
      </c>
      <c r="I27" s="67">
        <v>2.13</v>
      </c>
      <c r="J27" s="58">
        <f t="shared" si="4"/>
        <v>0.29379310344827586</v>
      </c>
      <c r="K27" s="59">
        <f t="shared" si="5"/>
        <v>17.046958118434912</v>
      </c>
      <c r="L27" s="61">
        <v>0</v>
      </c>
      <c r="M27" s="53">
        <f t="shared" si="6"/>
        <v>0</v>
      </c>
      <c r="N27" s="63">
        <v>0</v>
      </c>
      <c r="O27" s="62">
        <f t="shared" si="7"/>
        <v>0</v>
      </c>
      <c r="P27" s="68">
        <v>145</v>
      </c>
      <c r="Q27" s="69">
        <f t="shared" si="8"/>
        <v>9.68215811965812E-2</v>
      </c>
      <c r="R27" s="58">
        <v>0.12047191758059157</v>
      </c>
      <c r="S27" s="59">
        <f t="shared" si="9"/>
        <v>11.57539992823909</v>
      </c>
      <c r="T27" s="53"/>
      <c r="U27" s="53"/>
      <c r="V27" s="53"/>
      <c r="W27" s="53"/>
      <c r="X27" s="53"/>
      <c r="Y27" s="53"/>
      <c r="Z27" s="53"/>
      <c r="AA27" s="53"/>
      <c r="AB27" s="53"/>
      <c r="AC27" s="53"/>
      <c r="AD27" s="53"/>
      <c r="AE27" s="53"/>
      <c r="AF27" s="53"/>
      <c r="AG27" s="53"/>
      <c r="AH27" s="53"/>
    </row>
    <row r="28" spans="1:34" ht="18" customHeight="1" x14ac:dyDescent="0.2">
      <c r="A28" s="52" t="s">
        <v>57</v>
      </c>
      <c r="B28" s="53" t="s">
        <v>58</v>
      </c>
      <c r="C28" s="54">
        <f t="shared" si="0"/>
        <v>57.990359765174162</v>
      </c>
      <c r="D28" s="53">
        <f t="shared" si="1"/>
        <v>20</v>
      </c>
      <c r="E28" s="67">
        <v>39.159999999999997</v>
      </c>
      <c r="F28" s="57">
        <v>13.75</v>
      </c>
      <c r="G28" s="58">
        <f t="shared" si="2"/>
        <v>0.351123595505618</v>
      </c>
      <c r="H28" s="59">
        <f t="shared" si="3"/>
        <v>77.731047627106193</v>
      </c>
      <c r="I28" s="67">
        <v>6.88</v>
      </c>
      <c r="J28" s="58">
        <f t="shared" si="4"/>
        <v>0.50036363636363634</v>
      </c>
      <c r="K28" s="59">
        <f t="shared" si="5"/>
        <v>41.311312023919697</v>
      </c>
      <c r="L28" s="61">
        <v>0</v>
      </c>
      <c r="M28" s="53">
        <f t="shared" si="6"/>
        <v>0</v>
      </c>
      <c r="N28" s="63">
        <v>0.5</v>
      </c>
      <c r="O28" s="62">
        <f t="shared" si="7"/>
        <v>50</v>
      </c>
      <c r="P28" s="68">
        <v>286</v>
      </c>
      <c r="Q28" s="69">
        <f t="shared" si="8"/>
        <v>0.18258426966292138</v>
      </c>
      <c r="R28" s="58">
        <v>0.1697622820919176</v>
      </c>
      <c r="S28" s="59">
        <f t="shared" si="9"/>
        <v>69.709211608077496</v>
      </c>
      <c r="T28" s="53"/>
      <c r="U28" s="53"/>
      <c r="V28" s="53"/>
      <c r="W28" s="53"/>
      <c r="X28" s="53"/>
      <c r="Y28" s="53"/>
      <c r="Z28" s="53"/>
      <c r="AA28" s="53"/>
      <c r="AB28" s="53"/>
      <c r="AC28" s="53"/>
      <c r="AD28" s="53"/>
      <c r="AE28" s="53"/>
      <c r="AF28" s="53"/>
      <c r="AG28" s="53"/>
      <c r="AH28" s="53"/>
    </row>
    <row r="29" spans="1:34" ht="18" customHeight="1" x14ac:dyDescent="0.2">
      <c r="A29" s="52" t="s">
        <v>59</v>
      </c>
      <c r="B29" s="53" t="s">
        <v>60</v>
      </c>
      <c r="C29" s="54">
        <f t="shared" si="0"/>
        <v>53.389593099887634</v>
      </c>
      <c r="D29" s="53">
        <f t="shared" si="1"/>
        <v>24</v>
      </c>
      <c r="E29" s="67">
        <v>42.3</v>
      </c>
      <c r="F29" s="57">
        <v>10.55</v>
      </c>
      <c r="G29" s="58">
        <f t="shared" si="2"/>
        <v>0.24940898345153667</v>
      </c>
      <c r="H29" s="59">
        <f t="shared" si="3"/>
        <v>36.467645016492121</v>
      </c>
      <c r="I29" s="67">
        <v>10.55</v>
      </c>
      <c r="J29" s="58">
        <f t="shared" si="4"/>
        <v>1</v>
      </c>
      <c r="K29" s="59">
        <f t="shared" si="5"/>
        <v>100</v>
      </c>
      <c r="L29" s="61">
        <v>1</v>
      </c>
      <c r="M29" s="53">
        <f t="shared" si="6"/>
        <v>100</v>
      </c>
      <c r="N29" s="63">
        <v>0.5</v>
      </c>
      <c r="O29" s="62">
        <f t="shared" si="7"/>
        <v>50</v>
      </c>
      <c r="P29" s="68">
        <v>219.44</v>
      </c>
      <c r="Q29" s="69">
        <f t="shared" si="8"/>
        <v>0.12969267139479906</v>
      </c>
      <c r="R29" s="58">
        <v>0.14421553090332806</v>
      </c>
      <c r="S29" s="59">
        <f t="shared" si="9"/>
        <v>33.856904874812344</v>
      </c>
      <c r="T29" s="53"/>
      <c r="U29" s="53"/>
      <c r="V29" s="53"/>
      <c r="W29" s="53"/>
      <c r="X29" s="53"/>
      <c r="Y29" s="53"/>
      <c r="Z29" s="53"/>
      <c r="AA29" s="53"/>
      <c r="AB29" s="53"/>
      <c r="AC29" s="53"/>
      <c r="AD29" s="53"/>
      <c r="AE29" s="53"/>
      <c r="AF29" s="53"/>
      <c r="AG29" s="53"/>
      <c r="AH29" s="53"/>
    </row>
    <row r="30" spans="1:34" ht="18" customHeight="1" x14ac:dyDescent="0.2">
      <c r="A30" s="52" t="s">
        <v>61</v>
      </c>
      <c r="B30" s="53" t="s">
        <v>62</v>
      </c>
      <c r="C30" s="54">
        <f t="shared" si="0"/>
        <v>56.780030557230518</v>
      </c>
      <c r="D30" s="53">
        <f t="shared" si="1"/>
        <v>23</v>
      </c>
      <c r="E30" s="67">
        <v>39.03</v>
      </c>
      <c r="F30" s="57">
        <v>13.5</v>
      </c>
      <c r="G30" s="58">
        <f t="shared" si="2"/>
        <v>0.34588777863182169</v>
      </c>
      <c r="H30" s="59">
        <f t="shared" si="3"/>
        <v>75.606990765501763</v>
      </c>
      <c r="I30" s="67">
        <v>2.13</v>
      </c>
      <c r="J30" s="58">
        <f t="shared" si="4"/>
        <v>0.15777777777777777</v>
      </c>
      <c r="K30" s="59">
        <f t="shared" si="5"/>
        <v>1.0702166536152427</v>
      </c>
      <c r="L30" s="61">
        <v>1</v>
      </c>
      <c r="M30" s="53">
        <f t="shared" si="6"/>
        <v>100</v>
      </c>
      <c r="N30" s="63">
        <v>0</v>
      </c>
      <c r="O30" s="62">
        <f t="shared" si="7"/>
        <v>0</v>
      </c>
      <c r="P30" s="68">
        <v>270</v>
      </c>
      <c r="Q30" s="69">
        <f t="shared" si="8"/>
        <v>0.17294388931591084</v>
      </c>
      <c r="R30" s="58">
        <v>0.1431297709923664</v>
      </c>
      <c r="S30" s="59">
        <f t="shared" si="9"/>
        <v>63.174527753861774</v>
      </c>
      <c r="T30" s="53"/>
      <c r="U30" s="53"/>
      <c r="V30" s="53"/>
      <c r="W30" s="53"/>
      <c r="X30" s="53"/>
      <c r="Y30" s="53"/>
      <c r="Z30" s="53"/>
      <c r="AA30" s="53"/>
      <c r="AB30" s="53"/>
      <c r="AC30" s="53"/>
      <c r="AD30" s="53"/>
      <c r="AE30" s="53"/>
      <c r="AF30" s="53"/>
      <c r="AG30" s="53"/>
      <c r="AH30" s="53"/>
    </row>
    <row r="31" spans="1:34" ht="18" customHeight="1" x14ac:dyDescent="0.2">
      <c r="A31" s="52" t="s">
        <v>63</v>
      </c>
      <c r="B31" s="53" t="s">
        <v>64</v>
      </c>
      <c r="C31" s="54">
        <f t="shared" si="0"/>
        <v>60.205172820024117</v>
      </c>
      <c r="D31" s="53">
        <f t="shared" si="1"/>
        <v>16</v>
      </c>
      <c r="E31" s="67">
        <v>43.2</v>
      </c>
      <c r="F31" s="71">
        <v>12</v>
      </c>
      <c r="G31" s="58">
        <f t="shared" si="2"/>
        <v>0.27777777777777773</v>
      </c>
      <c r="H31" s="59">
        <f t="shared" si="3"/>
        <v>47.976246958944479</v>
      </c>
      <c r="I31" s="67">
        <v>12</v>
      </c>
      <c r="J31" s="58">
        <f t="shared" si="4"/>
        <v>1</v>
      </c>
      <c r="K31" s="59">
        <f t="shared" si="5"/>
        <v>100</v>
      </c>
      <c r="L31" s="61">
        <v>1</v>
      </c>
      <c r="M31" s="53">
        <f t="shared" si="6"/>
        <v>100</v>
      </c>
      <c r="N31" s="63">
        <v>0.5</v>
      </c>
      <c r="O31" s="62">
        <f t="shared" si="7"/>
        <v>50</v>
      </c>
      <c r="P31" s="68">
        <v>249.6</v>
      </c>
      <c r="Q31" s="69">
        <f t="shared" si="8"/>
        <v>0.14444444444444443</v>
      </c>
      <c r="R31" s="58">
        <v>0.4006578947368421</v>
      </c>
      <c r="S31" s="59">
        <f t="shared" si="9"/>
        <v>43.856320841679768</v>
      </c>
      <c r="T31" s="53"/>
      <c r="U31" s="53"/>
      <c r="V31" s="53"/>
      <c r="W31" s="53"/>
      <c r="X31" s="53"/>
      <c r="Y31" s="53"/>
      <c r="Z31" s="53"/>
      <c r="AA31" s="53"/>
      <c r="AB31" s="53"/>
      <c r="AC31" s="53"/>
      <c r="AD31" s="53"/>
      <c r="AE31" s="53"/>
      <c r="AF31" s="53"/>
      <c r="AG31" s="53"/>
      <c r="AH31" s="53"/>
    </row>
    <row r="32" spans="1:34" ht="18" customHeight="1" x14ac:dyDescent="0.2">
      <c r="A32" s="52" t="s">
        <v>65</v>
      </c>
      <c r="B32" s="53" t="s">
        <v>66</v>
      </c>
      <c r="C32" s="54">
        <f t="shared" si="0"/>
        <v>18.888139089720262</v>
      </c>
      <c r="D32" s="53">
        <f t="shared" si="1"/>
        <v>37</v>
      </c>
      <c r="E32" s="67">
        <v>45.45</v>
      </c>
      <c r="F32" s="57">
        <v>7.25</v>
      </c>
      <c r="G32" s="58">
        <f t="shared" si="2"/>
        <v>0.15951595159515949</v>
      </c>
      <c r="H32" s="59">
        <f t="shared" si="3"/>
        <v>0</v>
      </c>
      <c r="I32" s="67">
        <v>3.27</v>
      </c>
      <c r="J32" s="58">
        <f t="shared" si="4"/>
        <v>0.45103448275862068</v>
      </c>
      <c r="K32" s="59">
        <f t="shared" si="5"/>
        <v>35.516971349877139</v>
      </c>
      <c r="L32" s="61">
        <v>1</v>
      </c>
      <c r="M32" s="53">
        <f t="shared" si="6"/>
        <v>100</v>
      </c>
      <c r="N32" s="63">
        <v>0</v>
      </c>
      <c r="O32" s="62">
        <f t="shared" si="7"/>
        <v>0</v>
      </c>
      <c r="P32" s="68">
        <v>165.88</v>
      </c>
      <c r="Q32" s="69">
        <f t="shared" si="8"/>
        <v>9.1243124312431242E-2</v>
      </c>
      <c r="R32" s="58">
        <v>0.1339470284237726</v>
      </c>
      <c r="S32" s="59">
        <f t="shared" si="9"/>
        <v>7.79407068394248</v>
      </c>
      <c r="T32" s="53"/>
      <c r="U32" s="53"/>
      <c r="V32" s="53"/>
      <c r="W32" s="53"/>
      <c r="X32" s="53"/>
      <c r="Y32" s="53"/>
      <c r="Z32" s="53"/>
      <c r="AA32" s="53"/>
      <c r="AB32" s="53"/>
      <c r="AC32" s="53"/>
      <c r="AD32" s="53"/>
      <c r="AE32" s="53"/>
      <c r="AF32" s="53"/>
      <c r="AG32" s="53"/>
      <c r="AH32" s="53"/>
    </row>
    <row r="33" spans="1:34" ht="18" customHeight="1" x14ac:dyDescent="0.2">
      <c r="A33" s="52" t="s">
        <v>67</v>
      </c>
      <c r="B33" s="53" t="s">
        <v>68</v>
      </c>
      <c r="C33" s="54">
        <f t="shared" si="0"/>
        <v>70.710385883276672</v>
      </c>
      <c r="D33" s="53">
        <f t="shared" si="1"/>
        <v>7</v>
      </c>
      <c r="E33" s="67">
        <v>47.4</v>
      </c>
      <c r="F33" s="57">
        <v>15.49</v>
      </c>
      <c r="G33" s="58">
        <f t="shared" si="2"/>
        <v>0.32679324894514772</v>
      </c>
      <c r="H33" s="59">
        <f t="shared" si="3"/>
        <v>67.860755979661704</v>
      </c>
      <c r="I33" s="67">
        <v>5.62</v>
      </c>
      <c r="J33" s="58">
        <f t="shared" si="4"/>
        <v>0.36281471917366043</v>
      </c>
      <c r="K33" s="59">
        <f t="shared" si="5"/>
        <v>25.154430599881806</v>
      </c>
      <c r="L33" s="61">
        <v>1</v>
      </c>
      <c r="M33" s="53">
        <f t="shared" si="6"/>
        <v>100</v>
      </c>
      <c r="N33" s="63">
        <v>0.5</v>
      </c>
      <c r="O33" s="62">
        <f t="shared" si="7"/>
        <v>50</v>
      </c>
      <c r="P33" s="68">
        <v>412.65</v>
      </c>
      <c r="Q33" s="69">
        <f t="shared" si="8"/>
        <v>0.21764240506329113</v>
      </c>
      <c r="R33" s="58">
        <v>0.4403638430926663</v>
      </c>
      <c r="S33" s="59">
        <f t="shared" si="9"/>
        <v>93.473194263673264</v>
      </c>
      <c r="T33" s="53"/>
      <c r="U33" s="53"/>
      <c r="V33" s="53"/>
      <c r="W33" s="53"/>
      <c r="X33" s="53"/>
      <c r="Y33" s="53"/>
      <c r="Z33" s="53"/>
      <c r="AA33" s="53"/>
      <c r="AB33" s="53"/>
      <c r="AC33" s="53"/>
      <c r="AD33" s="53"/>
      <c r="AE33" s="53"/>
      <c r="AF33" s="53"/>
      <c r="AG33" s="53"/>
      <c r="AH33" s="53"/>
    </row>
    <row r="34" spans="1:34" ht="18" customHeight="1" x14ac:dyDescent="0.2">
      <c r="A34" s="52" t="s">
        <v>69</v>
      </c>
      <c r="B34" s="53" t="s">
        <v>70</v>
      </c>
      <c r="C34" s="54">
        <f t="shared" si="0"/>
        <v>60.453651808077552</v>
      </c>
      <c r="D34" s="53">
        <f t="shared" si="1"/>
        <v>15</v>
      </c>
      <c r="E34" s="67">
        <v>40.07</v>
      </c>
      <c r="F34" s="57">
        <v>12</v>
      </c>
      <c r="G34" s="58">
        <f t="shared" si="2"/>
        <v>0.29947591714499627</v>
      </c>
      <c r="H34" s="59">
        <f t="shared" si="3"/>
        <v>56.778709481582872</v>
      </c>
      <c r="I34" s="67">
        <v>3</v>
      </c>
      <c r="J34" s="58">
        <f t="shared" si="4"/>
        <v>0.25</v>
      </c>
      <c r="K34" s="59">
        <f t="shared" si="5"/>
        <v>11.902897415818325</v>
      </c>
      <c r="L34" s="61">
        <v>1</v>
      </c>
      <c r="M34" s="53">
        <f t="shared" si="6"/>
        <v>100</v>
      </c>
      <c r="N34" s="63">
        <v>0.5</v>
      </c>
      <c r="O34" s="62">
        <f t="shared" si="7"/>
        <v>50</v>
      </c>
      <c r="P34" s="68">
        <v>306.8</v>
      </c>
      <c r="Q34" s="69">
        <f t="shared" si="8"/>
        <v>0.19141502370851013</v>
      </c>
      <c r="R34" s="58">
        <v>0.45495566814439531</v>
      </c>
      <c r="S34" s="59">
        <f t="shared" si="9"/>
        <v>75.695094302026746</v>
      </c>
      <c r="T34" s="53"/>
      <c r="U34" s="53"/>
      <c r="V34" s="53"/>
      <c r="W34" s="53"/>
      <c r="X34" s="53"/>
      <c r="Y34" s="53"/>
      <c r="Z34" s="53"/>
      <c r="AA34" s="53"/>
      <c r="AB34" s="53"/>
      <c r="AC34" s="53"/>
      <c r="AD34" s="53"/>
      <c r="AE34" s="53"/>
      <c r="AF34" s="53"/>
      <c r="AG34" s="53"/>
      <c r="AH34" s="53"/>
    </row>
    <row r="35" spans="1:34" ht="18" customHeight="1" x14ac:dyDescent="0.2">
      <c r="A35" s="52" t="s">
        <v>71</v>
      </c>
      <c r="B35" s="53" t="s">
        <v>72</v>
      </c>
      <c r="C35" s="54">
        <f t="shared" si="0"/>
        <v>70.788855899948402</v>
      </c>
      <c r="D35" s="53">
        <f t="shared" si="1"/>
        <v>6</v>
      </c>
      <c r="E35" s="67">
        <v>48.34</v>
      </c>
      <c r="F35" s="57">
        <v>15.5</v>
      </c>
      <c r="G35" s="58">
        <f t="shared" si="2"/>
        <v>0.32064542821679765</v>
      </c>
      <c r="H35" s="59">
        <f t="shared" si="3"/>
        <v>65.366719019102817</v>
      </c>
      <c r="I35" s="67">
        <v>10.35</v>
      </c>
      <c r="J35" s="58">
        <f t="shared" si="4"/>
        <v>0.66774193548387095</v>
      </c>
      <c r="K35" s="59">
        <f t="shared" si="5"/>
        <v>60.972036274534567</v>
      </c>
      <c r="L35" s="61">
        <v>1</v>
      </c>
      <c r="M35" s="53">
        <f t="shared" si="6"/>
        <v>100</v>
      </c>
      <c r="N35" s="63">
        <v>1</v>
      </c>
      <c r="O35" s="62">
        <f t="shared" si="7"/>
        <v>100</v>
      </c>
      <c r="P35" s="68">
        <v>310</v>
      </c>
      <c r="Q35" s="69">
        <f t="shared" si="8"/>
        <v>0.16032271410839882</v>
      </c>
      <c r="R35" s="58">
        <v>0.38215675375208452</v>
      </c>
      <c r="S35" s="59">
        <f t="shared" si="9"/>
        <v>54.619326933872138</v>
      </c>
      <c r="T35" s="53"/>
      <c r="U35" s="53"/>
      <c r="V35" s="53"/>
      <c r="W35" s="53"/>
      <c r="X35" s="53"/>
      <c r="Y35" s="53"/>
      <c r="Z35" s="53"/>
      <c r="AA35" s="53"/>
      <c r="AB35" s="53"/>
      <c r="AC35" s="53"/>
      <c r="AD35" s="53"/>
      <c r="AE35" s="53"/>
      <c r="AF35" s="53"/>
      <c r="AG35" s="53"/>
      <c r="AH35" s="53"/>
    </row>
    <row r="36" spans="1:34" ht="18" customHeight="1" x14ac:dyDescent="0.2">
      <c r="A36" s="52" t="s">
        <v>73</v>
      </c>
      <c r="B36" s="53" t="s">
        <v>74</v>
      </c>
      <c r="C36" s="54">
        <f t="shared" si="0"/>
        <v>7.2810255772295793</v>
      </c>
      <c r="D36" s="53">
        <f t="shared" si="1"/>
        <v>52</v>
      </c>
      <c r="E36" s="67">
        <v>40</v>
      </c>
      <c r="F36" s="57">
        <v>7.25</v>
      </c>
      <c r="G36" s="58">
        <f t="shared" si="2"/>
        <v>0.18124999999999999</v>
      </c>
      <c r="H36" s="59">
        <f t="shared" si="3"/>
        <v>8.8170300370478873</v>
      </c>
      <c r="I36" s="67">
        <v>2.13</v>
      </c>
      <c r="J36" s="58">
        <f t="shared" si="4"/>
        <v>0.29379310344827586</v>
      </c>
      <c r="K36" s="59">
        <f t="shared" si="5"/>
        <v>17.046958118434912</v>
      </c>
      <c r="L36" s="61">
        <v>0</v>
      </c>
      <c r="M36" s="53">
        <f t="shared" si="6"/>
        <v>0</v>
      </c>
      <c r="N36" s="63">
        <v>0</v>
      </c>
      <c r="O36" s="62">
        <f t="shared" si="7"/>
        <v>0</v>
      </c>
      <c r="P36" s="68">
        <v>145</v>
      </c>
      <c r="Q36" s="69">
        <f t="shared" si="8"/>
        <v>9.0624999999999997E-2</v>
      </c>
      <c r="R36" s="58">
        <v>0.35588611644273832</v>
      </c>
      <c r="S36" s="59">
        <f t="shared" si="9"/>
        <v>7.3750781941290251</v>
      </c>
      <c r="T36" s="53"/>
      <c r="U36" s="53"/>
      <c r="V36" s="53"/>
      <c r="W36" s="53"/>
      <c r="X36" s="53"/>
      <c r="Y36" s="53"/>
      <c r="Z36" s="53"/>
      <c r="AA36" s="53"/>
      <c r="AB36" s="53"/>
      <c r="AC36" s="53"/>
      <c r="AD36" s="53"/>
      <c r="AE36" s="53"/>
      <c r="AF36" s="53"/>
      <c r="AG36" s="53"/>
      <c r="AH36" s="53"/>
    </row>
    <row r="37" spans="1:34" ht="18" customHeight="1" x14ac:dyDescent="0.2">
      <c r="A37" s="52" t="s">
        <v>75</v>
      </c>
      <c r="B37" s="53" t="s">
        <v>76</v>
      </c>
      <c r="C37" s="54">
        <f t="shared" si="0"/>
        <v>21.39086366152651</v>
      </c>
      <c r="D37" s="53">
        <f t="shared" si="1"/>
        <v>35</v>
      </c>
      <c r="E37" s="67">
        <v>37.94</v>
      </c>
      <c r="F37" s="57">
        <v>7.25</v>
      </c>
      <c r="G37" s="58">
        <f t="shared" si="2"/>
        <v>0.19109119662625199</v>
      </c>
      <c r="H37" s="59">
        <f t="shared" si="3"/>
        <v>12.809389152013008</v>
      </c>
      <c r="I37" s="67">
        <v>4.8600000000000003</v>
      </c>
      <c r="J37" s="58">
        <f t="shared" si="4"/>
        <v>0.67034482758620695</v>
      </c>
      <c r="K37" s="59">
        <f t="shared" si="5"/>
        <v>61.277779277941299</v>
      </c>
      <c r="L37" s="61">
        <v>0</v>
      </c>
      <c r="M37" s="53">
        <f t="shared" si="6"/>
        <v>0</v>
      </c>
      <c r="N37" s="63">
        <v>0.5</v>
      </c>
      <c r="O37" s="62">
        <f t="shared" si="7"/>
        <v>50</v>
      </c>
      <c r="P37" s="68">
        <v>145</v>
      </c>
      <c r="Q37" s="69">
        <f t="shared" si="8"/>
        <v>9.5545598313125993E-2</v>
      </c>
      <c r="R37" s="58">
        <v>0.12267343485617598</v>
      </c>
      <c r="S37" s="59">
        <f t="shared" si="9"/>
        <v>10.710481279115873</v>
      </c>
      <c r="T37" s="53"/>
      <c r="U37" s="53"/>
      <c r="V37" s="53"/>
      <c r="W37" s="53"/>
      <c r="X37" s="53"/>
      <c r="Y37" s="53"/>
      <c r="Z37" s="53"/>
      <c r="AA37" s="53"/>
      <c r="AB37" s="53"/>
      <c r="AC37" s="53"/>
      <c r="AD37" s="53"/>
      <c r="AE37" s="53"/>
      <c r="AF37" s="53"/>
      <c r="AG37" s="53"/>
      <c r="AH37" s="53"/>
    </row>
    <row r="38" spans="1:34" ht="18" customHeight="1" x14ac:dyDescent="0.2">
      <c r="A38" s="52" t="s">
        <v>77</v>
      </c>
      <c r="B38" s="53" t="s">
        <v>78</v>
      </c>
      <c r="C38" s="54">
        <f t="shared" si="0"/>
        <v>45.757810131781454</v>
      </c>
      <c r="D38" s="53">
        <f t="shared" si="1"/>
        <v>28</v>
      </c>
      <c r="E38" s="67">
        <v>38.47</v>
      </c>
      <c r="F38" s="57">
        <v>10.7</v>
      </c>
      <c r="G38" s="58">
        <f t="shared" si="2"/>
        <v>0.27813880946191838</v>
      </c>
      <c r="H38" s="59">
        <f t="shared" si="3"/>
        <v>48.122709649378407</v>
      </c>
      <c r="I38" s="67">
        <v>5.35</v>
      </c>
      <c r="J38" s="58">
        <f t="shared" si="4"/>
        <v>0.5</v>
      </c>
      <c r="K38" s="59">
        <f t="shared" si="5"/>
        <v>41.26859827721222</v>
      </c>
      <c r="L38" s="61">
        <v>0</v>
      </c>
      <c r="M38" s="53">
        <f t="shared" si="6"/>
        <v>0</v>
      </c>
      <c r="N38" s="63">
        <v>1</v>
      </c>
      <c r="O38" s="62">
        <f t="shared" si="7"/>
        <v>100</v>
      </c>
      <c r="P38" s="68">
        <v>214</v>
      </c>
      <c r="Q38" s="69">
        <f t="shared" si="8"/>
        <v>0.13906940473095919</v>
      </c>
      <c r="R38" s="58">
        <v>0.14890016920473773</v>
      </c>
      <c r="S38" s="59">
        <f t="shared" si="9"/>
        <v>40.212876914452124</v>
      </c>
      <c r="T38" s="53"/>
      <c r="U38" s="53"/>
      <c r="V38" s="53"/>
      <c r="W38" s="53"/>
      <c r="X38" s="53"/>
      <c r="Y38" s="53"/>
      <c r="Z38" s="53"/>
      <c r="AA38" s="53"/>
      <c r="AB38" s="53"/>
      <c r="AC38" s="53"/>
      <c r="AD38" s="53"/>
      <c r="AE38" s="53"/>
      <c r="AF38" s="53"/>
      <c r="AG38" s="53"/>
      <c r="AH38" s="53"/>
    </row>
    <row r="39" spans="1:34" ht="18" customHeight="1" x14ac:dyDescent="0.2">
      <c r="A39" s="52" t="s">
        <v>79</v>
      </c>
      <c r="B39" s="53" t="s">
        <v>80</v>
      </c>
      <c r="C39" s="54">
        <f t="shared" si="0"/>
        <v>11.462805765836475</v>
      </c>
      <c r="D39" s="53">
        <f t="shared" si="1"/>
        <v>43</v>
      </c>
      <c r="E39" s="67">
        <v>38.15</v>
      </c>
      <c r="F39" s="57">
        <v>7.25</v>
      </c>
      <c r="G39" s="58">
        <f t="shared" si="2"/>
        <v>0.19003931847968547</v>
      </c>
      <c r="H39" s="59">
        <f t="shared" si="3"/>
        <v>12.382665099464857</v>
      </c>
      <c r="I39" s="67">
        <v>2.13</v>
      </c>
      <c r="J39" s="58">
        <f t="shared" si="4"/>
        <v>0.29379310344827586</v>
      </c>
      <c r="K39" s="59">
        <f t="shared" si="5"/>
        <v>17.046958118434912</v>
      </c>
      <c r="L39" s="61">
        <v>0</v>
      </c>
      <c r="M39" s="53">
        <f t="shared" si="6"/>
        <v>0</v>
      </c>
      <c r="N39" s="63">
        <v>0</v>
      </c>
      <c r="O39" s="62">
        <f t="shared" si="7"/>
        <v>0</v>
      </c>
      <c r="P39" s="68">
        <v>163.91</v>
      </c>
      <c r="Q39" s="69">
        <f t="shared" si="8"/>
        <v>0.10741153342070774</v>
      </c>
      <c r="R39" s="58">
        <v>0.13400346916142977</v>
      </c>
      <c r="S39" s="59">
        <f t="shared" si="9"/>
        <v>18.753746354931156</v>
      </c>
      <c r="T39" s="53"/>
      <c r="U39" s="53"/>
      <c r="V39" s="53"/>
      <c r="W39" s="53"/>
      <c r="X39" s="53"/>
      <c r="Y39" s="53"/>
      <c r="Z39" s="53"/>
      <c r="AA39" s="53"/>
      <c r="AB39" s="53"/>
      <c r="AC39" s="53"/>
      <c r="AD39" s="53"/>
      <c r="AE39" s="53"/>
      <c r="AF39" s="53"/>
      <c r="AG39" s="53"/>
      <c r="AH39" s="53"/>
    </row>
    <row r="40" spans="1:34" ht="18" customHeight="1" x14ac:dyDescent="0.2">
      <c r="A40" s="52" t="s">
        <v>81</v>
      </c>
      <c r="B40" s="53" t="s">
        <v>82</v>
      </c>
      <c r="C40" s="54">
        <f t="shared" si="0"/>
        <v>69.078689488347294</v>
      </c>
      <c r="D40" s="53">
        <f t="shared" si="1"/>
        <v>10</v>
      </c>
      <c r="E40" s="67">
        <v>44.8</v>
      </c>
      <c r="F40" s="57">
        <v>15.05</v>
      </c>
      <c r="G40" s="58">
        <f t="shared" si="2"/>
        <v>0.33593750000000006</v>
      </c>
      <c r="H40" s="59">
        <f t="shared" si="3"/>
        <v>71.570379456849864</v>
      </c>
      <c r="I40" s="67">
        <v>15.05</v>
      </c>
      <c r="J40" s="58">
        <f t="shared" si="4"/>
        <v>1</v>
      </c>
      <c r="K40" s="59">
        <f t="shared" si="5"/>
        <v>100</v>
      </c>
      <c r="L40" s="61">
        <v>0</v>
      </c>
      <c r="M40" s="53">
        <f t="shared" si="6"/>
        <v>0</v>
      </c>
      <c r="N40" s="63">
        <v>0.5</v>
      </c>
      <c r="O40" s="62">
        <f t="shared" si="7"/>
        <v>50</v>
      </c>
      <c r="P40" s="68">
        <v>391.3</v>
      </c>
      <c r="Q40" s="69">
        <f t="shared" si="8"/>
        <v>0.21835937499999999</v>
      </c>
      <c r="R40" s="58">
        <v>0.42929292929292934</v>
      </c>
      <c r="S40" s="59">
        <f t="shared" si="9"/>
        <v>93.959188768114387</v>
      </c>
      <c r="T40" s="53"/>
      <c r="U40" s="53"/>
      <c r="V40" s="53"/>
      <c r="W40" s="53"/>
      <c r="X40" s="53"/>
      <c r="Y40" s="53"/>
      <c r="Z40" s="53"/>
      <c r="AA40" s="53"/>
      <c r="AB40" s="53"/>
      <c r="AC40" s="53"/>
      <c r="AD40" s="53"/>
      <c r="AE40" s="53"/>
      <c r="AF40" s="53"/>
      <c r="AG40" s="53"/>
      <c r="AH40" s="53"/>
    </row>
    <row r="41" spans="1:34" ht="18" customHeight="1" x14ac:dyDescent="0.2">
      <c r="A41" s="52" t="s">
        <v>83</v>
      </c>
      <c r="B41" s="53" t="s">
        <v>84</v>
      </c>
      <c r="C41" s="54">
        <f t="shared" si="0"/>
        <v>13.566208318836749</v>
      </c>
      <c r="D41" s="53">
        <f t="shared" si="1"/>
        <v>40</v>
      </c>
      <c r="E41" s="67">
        <v>42.63</v>
      </c>
      <c r="F41" s="57">
        <v>7.25</v>
      </c>
      <c r="G41" s="58">
        <f t="shared" si="2"/>
        <v>0.17006802721088435</v>
      </c>
      <c r="H41" s="59">
        <f t="shared" si="3"/>
        <v>4.2807472369632551</v>
      </c>
      <c r="I41" s="67">
        <v>2.83</v>
      </c>
      <c r="J41" s="58">
        <f t="shared" si="4"/>
        <v>0.39034482758620692</v>
      </c>
      <c r="K41" s="59">
        <f t="shared" si="5"/>
        <v>28.388194313180144</v>
      </c>
      <c r="L41" s="61">
        <v>0</v>
      </c>
      <c r="M41" s="53">
        <f t="shared" si="6"/>
        <v>0</v>
      </c>
      <c r="N41" s="63">
        <v>0.5</v>
      </c>
      <c r="O41" s="62">
        <f t="shared" si="7"/>
        <v>50</v>
      </c>
      <c r="P41" s="68">
        <v>157.74</v>
      </c>
      <c r="Q41" s="69">
        <f t="shared" si="8"/>
        <v>9.2505277973258276E-2</v>
      </c>
      <c r="R41" s="58">
        <v>0.39352132049518579</v>
      </c>
      <c r="S41" s="59">
        <f t="shared" si="9"/>
        <v>8.6496152633120378</v>
      </c>
      <c r="T41" s="53"/>
      <c r="U41" s="53"/>
      <c r="V41" s="53"/>
      <c r="W41" s="53"/>
      <c r="X41" s="53"/>
      <c r="Y41" s="53"/>
      <c r="Z41" s="53"/>
      <c r="AA41" s="53"/>
      <c r="AB41" s="53"/>
      <c r="AC41" s="53"/>
      <c r="AD41" s="53"/>
      <c r="AE41" s="53"/>
      <c r="AF41" s="53"/>
      <c r="AG41" s="53"/>
      <c r="AH41" s="53"/>
    </row>
    <row r="42" spans="1:34" ht="18" customHeight="1" x14ac:dyDescent="0.2">
      <c r="A42" s="52" t="s">
        <v>85</v>
      </c>
      <c r="B42" s="53" t="s">
        <v>86</v>
      </c>
      <c r="C42" s="54">
        <f t="shared" si="0"/>
        <v>42.998417955686492</v>
      </c>
      <c r="D42" s="53">
        <f t="shared" si="1"/>
        <v>29</v>
      </c>
      <c r="E42" s="67">
        <v>33.729999999999997</v>
      </c>
      <c r="F42" s="57">
        <v>10.5</v>
      </c>
      <c r="G42" s="58">
        <f t="shared" si="2"/>
        <v>0.31129558256744738</v>
      </c>
      <c r="H42" s="59">
        <f t="shared" si="3"/>
        <v>61.573690293091396</v>
      </c>
      <c r="I42" s="67">
        <v>2.13</v>
      </c>
      <c r="J42" s="58">
        <f t="shared" si="4"/>
        <v>0.20285714285714285</v>
      </c>
      <c r="K42" s="59">
        <f t="shared" si="5"/>
        <v>6.3653652533840459</v>
      </c>
      <c r="L42" s="61">
        <v>0</v>
      </c>
      <c r="M42" s="53">
        <f t="shared" si="6"/>
        <v>0</v>
      </c>
      <c r="N42" s="63">
        <v>0.5</v>
      </c>
      <c r="O42" s="62">
        <f t="shared" si="7"/>
        <v>50</v>
      </c>
      <c r="P42" s="68">
        <v>210</v>
      </c>
      <c r="Q42" s="69">
        <f t="shared" si="8"/>
        <v>0.15564779128372372</v>
      </c>
      <c r="R42" s="58">
        <v>0.44786634460547503</v>
      </c>
      <c r="S42" s="59">
        <f t="shared" si="9"/>
        <v>51.450453756416842</v>
      </c>
      <c r="T42" s="53"/>
      <c r="U42" s="53"/>
      <c r="V42" s="53"/>
      <c r="W42" s="53"/>
      <c r="X42" s="53"/>
      <c r="Y42" s="53"/>
      <c r="Z42" s="53"/>
      <c r="AA42" s="53"/>
      <c r="AB42" s="53"/>
      <c r="AC42" s="53"/>
      <c r="AD42" s="53"/>
      <c r="AE42" s="53"/>
      <c r="AF42" s="53"/>
      <c r="AG42" s="53"/>
      <c r="AH42" s="53"/>
    </row>
    <row r="43" spans="1:34" ht="18" customHeight="1" x14ac:dyDescent="0.2">
      <c r="A43" s="52" t="s">
        <v>87</v>
      </c>
      <c r="B43" s="53" t="s">
        <v>88</v>
      </c>
      <c r="C43" s="54">
        <f t="shared" si="0"/>
        <v>53.249064846462758</v>
      </c>
      <c r="D43" s="53">
        <f t="shared" si="1"/>
        <v>25</v>
      </c>
      <c r="E43" s="67">
        <v>44.27</v>
      </c>
      <c r="F43" s="57">
        <v>15</v>
      </c>
      <c r="G43" s="58">
        <f t="shared" si="2"/>
        <v>0.33882990738649194</v>
      </c>
      <c r="H43" s="59">
        <f t="shared" si="3"/>
        <v>72.743766132495537</v>
      </c>
      <c r="I43" s="67">
        <v>3.89</v>
      </c>
      <c r="J43" s="58">
        <f t="shared" si="4"/>
        <v>0.25933333333333336</v>
      </c>
      <c r="K43" s="59">
        <f t="shared" si="5"/>
        <v>12.999216914643702</v>
      </c>
      <c r="L43" s="61">
        <v>0</v>
      </c>
      <c r="M43" s="53">
        <f t="shared" si="6"/>
        <v>0</v>
      </c>
      <c r="N43" s="63">
        <v>0.5</v>
      </c>
      <c r="O43" s="62">
        <f t="shared" si="7"/>
        <v>50</v>
      </c>
      <c r="P43" s="68">
        <v>330.3</v>
      </c>
      <c r="Q43" s="69">
        <f t="shared" si="8"/>
        <v>0.18652586401626381</v>
      </c>
      <c r="R43" s="58">
        <v>0.44126496534341531</v>
      </c>
      <c r="S43" s="59">
        <f t="shared" si="9"/>
        <v>72.381001729785893</v>
      </c>
      <c r="T43" s="53"/>
      <c r="U43" s="53"/>
      <c r="V43" s="53"/>
      <c r="W43" s="53"/>
      <c r="X43" s="53"/>
      <c r="Y43" s="53"/>
      <c r="Z43" s="53"/>
      <c r="AA43" s="53"/>
      <c r="AB43" s="53"/>
      <c r="AC43" s="53"/>
      <c r="AD43" s="53"/>
      <c r="AE43" s="53"/>
      <c r="AF43" s="53"/>
      <c r="AG43" s="53"/>
      <c r="AH43" s="53"/>
    </row>
    <row r="44" spans="1:34" ht="18" customHeight="1" x14ac:dyDescent="0.2">
      <c r="A44" s="52" t="s">
        <v>89</v>
      </c>
      <c r="B44" s="53" t="s">
        <v>90</v>
      </c>
      <c r="C44" s="54">
        <f t="shared" si="0"/>
        <v>8.3254384930930261</v>
      </c>
      <c r="D44" s="53">
        <f t="shared" si="1"/>
        <v>49</v>
      </c>
      <c r="E44" s="67">
        <v>39.049999999999997</v>
      </c>
      <c r="F44" s="57">
        <v>7.25</v>
      </c>
      <c r="G44" s="58">
        <f t="shared" si="2"/>
        <v>0.1856594110115237</v>
      </c>
      <c r="H44" s="59">
        <f t="shared" si="3"/>
        <v>10.605832040711203</v>
      </c>
      <c r="I44" s="67">
        <v>2.13</v>
      </c>
      <c r="J44" s="58">
        <f t="shared" si="4"/>
        <v>0.29379310344827586</v>
      </c>
      <c r="K44" s="59">
        <f t="shared" si="5"/>
        <v>17.046958118434912</v>
      </c>
      <c r="L44" s="61">
        <v>0</v>
      </c>
      <c r="M44" s="53">
        <f t="shared" si="6"/>
        <v>0</v>
      </c>
      <c r="N44" s="63">
        <v>0</v>
      </c>
      <c r="O44" s="62">
        <f t="shared" si="7"/>
        <v>0</v>
      </c>
      <c r="P44" s="68">
        <v>145</v>
      </c>
      <c r="Q44" s="69">
        <f t="shared" si="8"/>
        <v>9.2829705505761848E-2</v>
      </c>
      <c r="R44" s="58">
        <v>0.10925256178420735</v>
      </c>
      <c r="S44" s="59">
        <f t="shared" si="9"/>
        <v>8.8695268520878408</v>
      </c>
      <c r="T44" s="53"/>
      <c r="U44" s="53"/>
      <c r="V44" s="53"/>
      <c r="W44" s="53"/>
      <c r="X44" s="53"/>
      <c r="Y44" s="53"/>
      <c r="Z44" s="53"/>
      <c r="AA44" s="53"/>
      <c r="AB44" s="53"/>
      <c r="AC44" s="53"/>
      <c r="AD44" s="53"/>
      <c r="AE44" s="53"/>
      <c r="AF44" s="53"/>
      <c r="AG44" s="53"/>
      <c r="AH44" s="53"/>
    </row>
    <row r="45" spans="1:34" ht="18" customHeight="1" x14ac:dyDescent="0.2">
      <c r="A45" s="52" t="s">
        <v>91</v>
      </c>
      <c r="B45" s="53" t="s">
        <v>92</v>
      </c>
      <c r="C45" s="54">
        <f t="shared" si="0"/>
        <v>62.890147083457805</v>
      </c>
      <c r="D45" s="53">
        <f t="shared" si="1"/>
        <v>13</v>
      </c>
      <c r="E45" s="67">
        <v>38.630000000000003</v>
      </c>
      <c r="F45" s="57">
        <v>11.5</v>
      </c>
      <c r="G45" s="58">
        <f t="shared" si="2"/>
        <v>0.29769609112089046</v>
      </c>
      <c r="H45" s="59">
        <f t="shared" si="3"/>
        <v>56.056672830934502</v>
      </c>
      <c r="I45" s="67">
        <v>5.75</v>
      </c>
      <c r="J45" s="58">
        <f t="shared" si="4"/>
        <v>0.5</v>
      </c>
      <c r="K45" s="59">
        <f t="shared" si="5"/>
        <v>41.26859827721222</v>
      </c>
      <c r="L45" s="61">
        <v>1</v>
      </c>
      <c r="M45" s="53">
        <f t="shared" si="6"/>
        <v>100</v>
      </c>
      <c r="N45" s="63">
        <v>1</v>
      </c>
      <c r="O45" s="62">
        <f t="shared" si="7"/>
        <v>100</v>
      </c>
      <c r="P45" s="68">
        <v>230</v>
      </c>
      <c r="Q45" s="69">
        <f t="shared" si="8"/>
        <v>0.14884804556044526</v>
      </c>
      <c r="R45" s="58">
        <v>0.16187050359712229</v>
      </c>
      <c r="S45" s="59">
        <f t="shared" si="9"/>
        <v>46.841279948823335</v>
      </c>
      <c r="T45" s="53"/>
      <c r="U45" s="53"/>
      <c r="V45" s="53"/>
      <c r="W45" s="53"/>
      <c r="X45" s="53"/>
      <c r="Y45" s="53"/>
      <c r="Z45" s="53"/>
      <c r="AA45" s="53"/>
      <c r="AB45" s="53"/>
      <c r="AC45" s="53"/>
      <c r="AD45" s="53"/>
      <c r="AE45" s="53"/>
      <c r="AF45" s="53"/>
      <c r="AG45" s="53"/>
      <c r="AH45" s="53"/>
    </row>
    <row r="46" spans="1:34" ht="18" customHeight="1" x14ac:dyDescent="0.2">
      <c r="A46" s="52" t="s">
        <v>93</v>
      </c>
      <c r="B46" s="53" t="s">
        <v>94</v>
      </c>
      <c r="C46" s="54">
        <f t="shared" si="0"/>
        <v>7.4318113646176842</v>
      </c>
      <c r="D46" s="53">
        <f t="shared" si="1"/>
        <v>50</v>
      </c>
      <c r="E46" s="67">
        <v>39.86</v>
      </c>
      <c r="F46" s="57">
        <v>7.25</v>
      </c>
      <c r="G46" s="58">
        <f t="shared" si="2"/>
        <v>0.18188660311088811</v>
      </c>
      <c r="H46" s="59">
        <f t="shared" si="3"/>
        <v>9.0752860529463586</v>
      </c>
      <c r="I46" s="67">
        <v>2.13</v>
      </c>
      <c r="J46" s="58">
        <f t="shared" si="4"/>
        <v>0.29379310344827586</v>
      </c>
      <c r="K46" s="59">
        <f t="shared" si="5"/>
        <v>17.046958118434912</v>
      </c>
      <c r="L46" s="61">
        <v>0</v>
      </c>
      <c r="M46" s="53">
        <f t="shared" si="6"/>
        <v>0</v>
      </c>
      <c r="N46" s="63">
        <v>0</v>
      </c>
      <c r="O46" s="62">
        <f t="shared" si="7"/>
        <v>0</v>
      </c>
      <c r="P46" s="68">
        <v>145</v>
      </c>
      <c r="Q46" s="69">
        <f t="shared" si="8"/>
        <v>9.0943301555444042E-2</v>
      </c>
      <c r="R46" s="58">
        <v>0.12512944425267519</v>
      </c>
      <c r="S46" s="59">
        <f t="shared" si="9"/>
        <v>7.5908373198337422</v>
      </c>
      <c r="T46" s="53"/>
      <c r="U46" s="53"/>
      <c r="V46" s="53"/>
      <c r="W46" s="53"/>
      <c r="X46" s="53"/>
      <c r="Y46" s="53"/>
      <c r="Z46" s="53"/>
      <c r="AA46" s="53"/>
      <c r="AB46" s="53"/>
      <c r="AC46" s="53"/>
      <c r="AD46" s="53"/>
      <c r="AE46" s="53"/>
      <c r="AF46" s="53"/>
      <c r="AG46" s="53"/>
      <c r="AH46" s="53"/>
    </row>
    <row r="47" spans="1:34" ht="18" customHeight="1" x14ac:dyDescent="0.2">
      <c r="A47" s="52" t="s">
        <v>95</v>
      </c>
      <c r="B47" s="53" t="s">
        <v>96</v>
      </c>
      <c r="C47" s="54">
        <f t="shared" si="0"/>
        <v>14.932216675435598</v>
      </c>
      <c r="D47" s="53">
        <f t="shared" si="1"/>
        <v>38</v>
      </c>
      <c r="E47" s="67">
        <v>39.29</v>
      </c>
      <c r="F47" s="57">
        <v>7.25</v>
      </c>
      <c r="G47" s="58">
        <f t="shared" si="2"/>
        <v>0.18452532451005346</v>
      </c>
      <c r="H47" s="59">
        <f t="shared" si="3"/>
        <v>10.145757849202241</v>
      </c>
      <c r="I47" s="67">
        <v>2.13</v>
      </c>
      <c r="J47" s="58">
        <f t="shared" si="4"/>
        <v>0.29379310344827586</v>
      </c>
      <c r="K47" s="59">
        <f t="shared" si="5"/>
        <v>17.046958118434912</v>
      </c>
      <c r="L47" s="61">
        <v>0</v>
      </c>
      <c r="M47" s="53">
        <f t="shared" si="6"/>
        <v>0</v>
      </c>
      <c r="N47" s="63">
        <v>0.5</v>
      </c>
      <c r="O47" s="62">
        <f t="shared" si="7"/>
        <v>50</v>
      </c>
      <c r="P47" s="68">
        <v>150.80000000000001</v>
      </c>
      <c r="Q47" s="69">
        <f t="shared" si="8"/>
        <v>9.5953168745227801E-2</v>
      </c>
      <c r="R47" s="58">
        <v>0.12260162601626017</v>
      </c>
      <c r="S47" s="59">
        <f t="shared" si="9"/>
        <v>10.98675086872157</v>
      </c>
      <c r="T47" s="53"/>
      <c r="U47" s="53"/>
      <c r="V47" s="53"/>
      <c r="W47" s="53"/>
      <c r="X47" s="53"/>
      <c r="Y47" s="53"/>
      <c r="Z47" s="53"/>
      <c r="AA47" s="53"/>
      <c r="AB47" s="53"/>
      <c r="AC47" s="53"/>
      <c r="AD47" s="53"/>
      <c r="AE47" s="53"/>
      <c r="AF47" s="53"/>
      <c r="AG47" s="53"/>
      <c r="AH47" s="53"/>
    </row>
    <row r="48" spans="1:34" ht="18" customHeight="1" x14ac:dyDescent="0.2">
      <c r="A48" s="52" t="s">
        <v>97</v>
      </c>
      <c r="B48" s="53" t="s">
        <v>98</v>
      </c>
      <c r="C48" s="54">
        <f t="shared" si="0"/>
        <v>9.2434035089517259</v>
      </c>
      <c r="D48" s="53">
        <f t="shared" si="1"/>
        <v>47</v>
      </c>
      <c r="E48" s="67">
        <v>43.89</v>
      </c>
      <c r="F48" s="57">
        <v>7.25</v>
      </c>
      <c r="G48" s="58">
        <f t="shared" si="2"/>
        <v>0.16518569150148096</v>
      </c>
      <c r="H48" s="59">
        <f t="shared" si="3"/>
        <v>2.3000899843929621</v>
      </c>
      <c r="I48" s="67">
        <v>2.13</v>
      </c>
      <c r="J48" s="58">
        <f t="shared" si="4"/>
        <v>0.29379310344827586</v>
      </c>
      <c r="K48" s="59">
        <f t="shared" si="5"/>
        <v>17.046958118434912</v>
      </c>
      <c r="L48" s="61">
        <v>0</v>
      </c>
      <c r="M48" s="53">
        <f t="shared" si="6"/>
        <v>0</v>
      </c>
      <c r="N48" s="63">
        <v>0.5</v>
      </c>
      <c r="O48" s="62">
        <f t="shared" si="7"/>
        <v>50</v>
      </c>
      <c r="P48" s="68">
        <v>140</v>
      </c>
      <c r="Q48" s="69">
        <f t="shared" si="8"/>
        <v>7.9744816586921854E-2</v>
      </c>
      <c r="R48" s="58">
        <v>0.10920436817472699</v>
      </c>
      <c r="S48" s="59">
        <f t="shared" si="9"/>
        <v>0</v>
      </c>
      <c r="T48" s="53"/>
      <c r="U48" s="53"/>
      <c r="V48" s="53"/>
      <c r="W48" s="53"/>
      <c r="X48" s="53"/>
      <c r="Y48" s="53"/>
      <c r="Z48" s="53"/>
      <c r="AA48" s="53"/>
      <c r="AB48" s="53"/>
      <c r="AC48" s="53"/>
      <c r="AD48" s="53"/>
      <c r="AE48" s="53"/>
      <c r="AF48" s="53"/>
      <c r="AG48" s="53"/>
      <c r="AH48" s="53"/>
    </row>
    <row r="49" spans="1:34" ht="18" customHeight="1" x14ac:dyDescent="0.2">
      <c r="A49" s="52" t="s">
        <v>99</v>
      </c>
      <c r="B49" s="53" t="s">
        <v>100</v>
      </c>
      <c r="C49" s="54">
        <f t="shared" si="0"/>
        <v>56.924634617202358</v>
      </c>
      <c r="D49" s="53">
        <f t="shared" si="1"/>
        <v>21</v>
      </c>
      <c r="E49" s="67">
        <v>45.47</v>
      </c>
      <c r="F49" s="57">
        <v>14.01</v>
      </c>
      <c r="G49" s="58">
        <f t="shared" si="2"/>
        <v>0.30811524081812186</v>
      </c>
      <c r="H49" s="59">
        <f t="shared" si="3"/>
        <v>60.283494918094654</v>
      </c>
      <c r="I49" s="67">
        <v>7.01</v>
      </c>
      <c r="J49" s="58">
        <f t="shared" si="4"/>
        <v>0.50035688793718769</v>
      </c>
      <c r="K49" s="59">
        <f t="shared" si="5"/>
        <v>41.310519334830197</v>
      </c>
      <c r="L49" s="61">
        <v>1</v>
      </c>
      <c r="M49" s="53">
        <f t="shared" si="6"/>
        <v>100</v>
      </c>
      <c r="N49" s="63">
        <v>0</v>
      </c>
      <c r="O49" s="62">
        <f t="shared" si="7"/>
        <v>0</v>
      </c>
      <c r="P49" s="68">
        <v>323.79000000000002</v>
      </c>
      <c r="Q49" s="69">
        <f t="shared" si="8"/>
        <v>0.17802397184957117</v>
      </c>
      <c r="R49" s="58">
        <v>0.43404887268799774</v>
      </c>
      <c r="S49" s="59">
        <f t="shared" si="9"/>
        <v>66.618036424252324</v>
      </c>
      <c r="T49" s="53"/>
      <c r="U49" s="53"/>
      <c r="V49" s="53"/>
      <c r="W49" s="53"/>
      <c r="X49" s="53"/>
      <c r="Y49" s="53"/>
      <c r="Z49" s="53"/>
      <c r="AA49" s="53"/>
      <c r="AB49" s="53"/>
      <c r="AC49" s="53"/>
      <c r="AD49" s="53"/>
      <c r="AE49" s="53"/>
      <c r="AF49" s="53"/>
      <c r="AG49" s="53"/>
      <c r="AH49" s="53"/>
    </row>
    <row r="50" spans="1:34" ht="18" customHeight="1" x14ac:dyDescent="0.2">
      <c r="A50" s="52" t="s">
        <v>101</v>
      </c>
      <c r="B50" s="53" t="s">
        <v>102</v>
      </c>
      <c r="C50" s="54">
        <f t="shared" si="0"/>
        <v>42.374238445694864</v>
      </c>
      <c r="D50" s="53">
        <f t="shared" si="1"/>
        <v>30</v>
      </c>
      <c r="E50" s="67">
        <v>44.29</v>
      </c>
      <c r="F50" s="57">
        <v>12.41</v>
      </c>
      <c r="G50" s="58">
        <f t="shared" si="2"/>
        <v>0.28019869044931134</v>
      </c>
      <c r="H50" s="59">
        <f t="shared" si="3"/>
        <v>48.95835849860719</v>
      </c>
      <c r="I50" s="67">
        <v>2.13</v>
      </c>
      <c r="J50" s="58">
        <f t="shared" si="4"/>
        <v>0.17163577759871071</v>
      </c>
      <c r="K50" s="59">
        <f t="shared" si="5"/>
        <v>2.6980161627303101</v>
      </c>
      <c r="L50" s="61">
        <v>1</v>
      </c>
      <c r="M50" s="53">
        <f t="shared" si="6"/>
        <v>100</v>
      </c>
      <c r="N50" s="63">
        <v>0</v>
      </c>
      <c r="O50" s="62">
        <f t="shared" si="7"/>
        <v>0</v>
      </c>
      <c r="P50" s="68">
        <v>258.13</v>
      </c>
      <c r="Q50" s="69">
        <f t="shared" si="8"/>
        <v>0.14570444795664936</v>
      </c>
      <c r="R50" s="58">
        <v>0.33461995249406173</v>
      </c>
      <c r="S50" s="59">
        <f t="shared" si="9"/>
        <v>44.71040795350352</v>
      </c>
      <c r="T50" s="53"/>
      <c r="U50" s="53"/>
      <c r="V50" s="53"/>
      <c r="W50" s="53"/>
      <c r="X50" s="53"/>
      <c r="Y50" s="53"/>
      <c r="Z50" s="53"/>
      <c r="AA50" s="53"/>
      <c r="AB50" s="53"/>
      <c r="AC50" s="53"/>
      <c r="AD50" s="53"/>
      <c r="AE50" s="53"/>
      <c r="AF50" s="53"/>
      <c r="AG50" s="53"/>
      <c r="AH50" s="53"/>
    </row>
    <row r="51" spans="1:34" ht="18" customHeight="1" x14ac:dyDescent="0.2">
      <c r="A51" s="52" t="s">
        <v>103</v>
      </c>
      <c r="B51" s="53" t="s">
        <v>104</v>
      </c>
      <c r="C51" s="54">
        <f t="shared" si="0"/>
        <v>76.347410864338258</v>
      </c>
      <c r="D51" s="53">
        <f t="shared" si="1"/>
        <v>2</v>
      </c>
      <c r="E51" s="67">
        <v>47.63</v>
      </c>
      <c r="F51" s="57">
        <v>16.66</v>
      </c>
      <c r="G51" s="58">
        <f t="shared" si="2"/>
        <v>0.34977955070333822</v>
      </c>
      <c r="H51" s="59">
        <f t="shared" si="3"/>
        <v>77.185797926171531</v>
      </c>
      <c r="I51" s="67">
        <v>16.66</v>
      </c>
      <c r="J51" s="58">
        <f t="shared" si="4"/>
        <v>1</v>
      </c>
      <c r="K51" s="59">
        <f t="shared" si="5"/>
        <v>100</v>
      </c>
      <c r="L51" s="61">
        <v>1</v>
      </c>
      <c r="M51" s="53">
        <f t="shared" si="6"/>
        <v>100</v>
      </c>
      <c r="N51" s="63">
        <v>0.5</v>
      </c>
      <c r="O51" s="62">
        <f t="shared" si="7"/>
        <v>50</v>
      </c>
      <c r="P51" s="68">
        <v>333.53</v>
      </c>
      <c r="Q51" s="69">
        <f t="shared" si="8"/>
        <v>0.17506298551333191</v>
      </c>
      <c r="R51" s="58">
        <v>0.43085694986490541</v>
      </c>
      <c r="S51" s="59">
        <f t="shared" si="9"/>
        <v>64.610946568095756</v>
      </c>
      <c r="T51" s="53"/>
      <c r="U51" s="53"/>
      <c r="V51" s="53"/>
      <c r="W51" s="53"/>
      <c r="X51" s="53"/>
      <c r="Y51" s="53"/>
      <c r="Z51" s="53"/>
      <c r="AA51" s="53"/>
      <c r="AB51" s="53"/>
      <c r="AC51" s="53"/>
      <c r="AD51" s="53"/>
      <c r="AE51" s="53"/>
      <c r="AF51" s="53"/>
      <c r="AG51" s="53"/>
      <c r="AH51" s="53"/>
    </row>
    <row r="52" spans="1:34" ht="18" customHeight="1" x14ac:dyDescent="0.2">
      <c r="A52" s="52" t="s">
        <v>105</v>
      </c>
      <c r="B52" s="53" t="s">
        <v>106</v>
      </c>
      <c r="C52" s="54">
        <f t="shared" si="0"/>
        <v>36.069650483524782</v>
      </c>
      <c r="D52" s="53">
        <f t="shared" si="1"/>
        <v>32</v>
      </c>
      <c r="E52" s="67">
        <v>36.299999999999997</v>
      </c>
      <c r="F52" s="57">
        <v>8.75</v>
      </c>
      <c r="G52" s="58">
        <f t="shared" si="2"/>
        <v>0.24104683195592289</v>
      </c>
      <c r="H52" s="59">
        <f t="shared" si="3"/>
        <v>33.075302295163169</v>
      </c>
      <c r="I52" s="67">
        <v>2.62</v>
      </c>
      <c r="J52" s="58">
        <f t="shared" si="4"/>
        <v>0.29942857142857143</v>
      </c>
      <c r="K52" s="59">
        <f t="shared" si="5"/>
        <v>17.708915986128204</v>
      </c>
      <c r="L52" s="61">
        <v>1</v>
      </c>
      <c r="M52" s="53">
        <f t="shared" si="6"/>
        <v>100</v>
      </c>
      <c r="N52" s="63">
        <v>0</v>
      </c>
      <c r="O52" s="62">
        <f t="shared" si="7"/>
        <v>0</v>
      </c>
      <c r="P52" s="68">
        <v>192.5</v>
      </c>
      <c r="Q52" s="69">
        <f t="shared" si="8"/>
        <v>0.13257575757575757</v>
      </c>
      <c r="R52" s="58">
        <v>0.16041666666666668</v>
      </c>
      <c r="S52" s="59">
        <f t="shared" si="9"/>
        <v>35.811190498290287</v>
      </c>
      <c r="T52" s="53"/>
      <c r="U52" s="53"/>
      <c r="V52" s="53"/>
      <c r="W52" s="53"/>
      <c r="X52" s="53"/>
      <c r="Y52" s="53"/>
      <c r="Z52" s="53"/>
      <c r="AA52" s="53"/>
      <c r="AB52" s="53"/>
      <c r="AC52" s="53"/>
      <c r="AD52" s="53"/>
      <c r="AE52" s="53"/>
      <c r="AF52" s="53"/>
      <c r="AG52" s="53"/>
      <c r="AH52" s="53"/>
    </row>
    <row r="53" spans="1:34" ht="18" customHeight="1" x14ac:dyDescent="0.2">
      <c r="A53" s="52" t="s">
        <v>107</v>
      </c>
      <c r="B53" s="53" t="s">
        <v>108</v>
      </c>
      <c r="C53" s="54">
        <f t="shared" si="0"/>
        <v>21.497177901498315</v>
      </c>
      <c r="D53" s="53">
        <f t="shared" si="1"/>
        <v>34</v>
      </c>
      <c r="E53" s="67">
        <v>39.369999999999997</v>
      </c>
      <c r="F53" s="57">
        <v>7.25</v>
      </c>
      <c r="G53" s="58">
        <f t="shared" si="2"/>
        <v>0.18415036830073661</v>
      </c>
      <c r="H53" s="59">
        <f t="shared" si="3"/>
        <v>9.9936462822017749</v>
      </c>
      <c r="I53" s="67">
        <v>2.33</v>
      </c>
      <c r="J53" s="58">
        <f t="shared" si="4"/>
        <v>0.32137931034482758</v>
      </c>
      <c r="K53" s="59">
        <f t="shared" si="5"/>
        <v>20.287311316933547</v>
      </c>
      <c r="L53" s="61">
        <v>0</v>
      </c>
      <c r="M53" s="53">
        <f t="shared" si="6"/>
        <v>0</v>
      </c>
      <c r="N53" s="63">
        <v>1</v>
      </c>
      <c r="O53" s="62">
        <f t="shared" si="7"/>
        <v>100</v>
      </c>
      <c r="P53" s="68">
        <v>150.80000000000001</v>
      </c>
      <c r="Q53" s="69">
        <f t="shared" si="8"/>
        <v>9.575819151638304E-2</v>
      </c>
      <c r="R53" s="58">
        <v>0.36378308586184632</v>
      </c>
      <c r="S53" s="59">
        <f t="shared" si="9"/>
        <v>10.854586524223825</v>
      </c>
      <c r="T53" s="53"/>
      <c r="U53" s="53"/>
      <c r="V53" s="53"/>
      <c r="W53" s="53"/>
      <c r="X53" s="53"/>
      <c r="Y53" s="53"/>
      <c r="Z53" s="53"/>
      <c r="AA53" s="53"/>
      <c r="AB53" s="53"/>
      <c r="AC53" s="53"/>
      <c r="AD53" s="53"/>
      <c r="AE53" s="53"/>
      <c r="AF53" s="53"/>
      <c r="AG53" s="53"/>
      <c r="AH53" s="53"/>
    </row>
    <row r="54" spans="1:34" ht="18" customHeight="1" x14ac:dyDescent="0.2">
      <c r="A54" s="72" t="s">
        <v>109</v>
      </c>
      <c r="B54" s="20" t="s">
        <v>110</v>
      </c>
      <c r="C54" s="73">
        <f t="shared" si="0"/>
        <v>19.572909658059825</v>
      </c>
      <c r="D54" s="74">
        <f t="shared" si="1"/>
        <v>36</v>
      </c>
      <c r="E54" s="75">
        <v>40.770000000000003</v>
      </c>
      <c r="F54" s="76">
        <v>7.25</v>
      </c>
      <c r="G54" s="77">
        <f t="shared" si="2"/>
        <v>0.17782683345597253</v>
      </c>
      <c r="H54" s="78">
        <f t="shared" si="3"/>
        <v>7.4283259319357642</v>
      </c>
      <c r="I54" s="75">
        <v>2.13</v>
      </c>
      <c r="J54" s="77">
        <f t="shared" si="4"/>
        <v>0.29379310344827586</v>
      </c>
      <c r="K54" s="78">
        <f t="shared" si="5"/>
        <v>17.046958118434912</v>
      </c>
      <c r="L54" s="79">
        <v>1</v>
      </c>
      <c r="M54" s="80">
        <f t="shared" si="6"/>
        <v>100</v>
      </c>
      <c r="N54" s="81">
        <v>0</v>
      </c>
      <c r="O54" s="80">
        <f t="shared" si="7"/>
        <v>0</v>
      </c>
      <c r="P54" s="82">
        <v>150.80000000000001</v>
      </c>
      <c r="Q54" s="83">
        <f t="shared" si="8"/>
        <v>9.2469953397105717E-2</v>
      </c>
      <c r="R54" s="77">
        <v>0.12766677954622419</v>
      </c>
      <c r="S54" s="78">
        <f t="shared" si="9"/>
        <v>8.6256706751181973</v>
      </c>
      <c r="T54" s="53"/>
      <c r="U54" s="53"/>
      <c r="V54" s="53"/>
      <c r="W54" s="53"/>
      <c r="X54" s="53"/>
      <c r="Y54" s="53"/>
      <c r="Z54" s="53"/>
      <c r="AA54" s="53"/>
      <c r="AB54" s="53"/>
      <c r="AC54" s="53"/>
      <c r="AD54" s="53"/>
      <c r="AE54" s="53"/>
      <c r="AF54" s="53"/>
      <c r="AG54" s="53"/>
      <c r="AH54" s="53"/>
    </row>
    <row r="55" spans="1:34" ht="12.75" customHeight="1" x14ac:dyDescent="0.2">
      <c r="A55" s="84"/>
      <c r="B55" s="85"/>
      <c r="C55" s="85"/>
      <c r="D55" s="86"/>
      <c r="E55" s="87" t="s">
        <v>136</v>
      </c>
      <c r="F55" s="88" t="s">
        <v>136</v>
      </c>
      <c r="G55" s="89"/>
      <c r="H55" s="90"/>
      <c r="I55" s="91" t="s">
        <v>136</v>
      </c>
      <c r="J55" s="92"/>
      <c r="K55" s="93"/>
      <c r="L55" s="87" t="s">
        <v>136</v>
      </c>
      <c r="M55" s="94"/>
      <c r="N55" s="95" t="s">
        <v>136</v>
      </c>
      <c r="O55" s="96" t="s">
        <v>137</v>
      </c>
      <c r="P55" s="91" t="s">
        <v>136</v>
      </c>
      <c r="Q55" s="97"/>
      <c r="R55" s="97" t="s">
        <v>136</v>
      </c>
      <c r="S55" s="93"/>
      <c r="T55" s="53"/>
      <c r="U55" s="53"/>
      <c r="V55" s="53"/>
      <c r="W55" s="53"/>
      <c r="X55" s="53"/>
      <c r="Y55" s="53"/>
      <c r="Z55" s="53"/>
      <c r="AA55" s="53"/>
      <c r="AB55" s="53"/>
      <c r="AC55" s="53"/>
      <c r="AD55" s="53"/>
      <c r="AE55" s="53"/>
      <c r="AF55" s="53"/>
      <c r="AG55" s="53"/>
      <c r="AH55" s="53"/>
    </row>
    <row r="56" spans="1:34" ht="30" customHeight="1" x14ac:dyDescent="0.2">
      <c r="A56" s="98" t="s">
        <v>138</v>
      </c>
      <c r="B56" s="99" t="s">
        <v>112</v>
      </c>
      <c r="C56" s="100">
        <f>MAX(C3:C54)</f>
        <v>91.021379183075027</v>
      </c>
      <c r="D56" s="101" t="s">
        <v>112</v>
      </c>
      <c r="E56" s="102">
        <f t="shared" ref="E56:N56" si="10">MAX(E3:E54)</f>
        <v>54.33</v>
      </c>
      <c r="F56" s="103">
        <f t="shared" si="10"/>
        <v>17.95</v>
      </c>
      <c r="G56" s="104">
        <f t="shared" si="10"/>
        <v>0.40601673829450347</v>
      </c>
      <c r="H56" s="105">
        <f t="shared" si="10"/>
        <v>100</v>
      </c>
      <c r="I56" s="106">
        <f t="shared" si="10"/>
        <v>16.66</v>
      </c>
      <c r="J56" s="107">
        <f t="shared" si="10"/>
        <v>1</v>
      </c>
      <c r="K56" s="108">
        <f t="shared" si="10"/>
        <v>100</v>
      </c>
      <c r="L56" s="109">
        <f t="shared" si="10"/>
        <v>1</v>
      </c>
      <c r="M56" s="110">
        <f t="shared" si="10"/>
        <v>100</v>
      </c>
      <c r="N56" s="109">
        <f t="shared" si="10"/>
        <v>1</v>
      </c>
      <c r="O56" s="110">
        <f>MAX(O3:O55)</f>
        <v>100</v>
      </c>
      <c r="P56" s="106">
        <f t="shared" ref="P56:S56" si="11">MAX(P3:P54)</f>
        <v>412.65</v>
      </c>
      <c r="Q56" s="107">
        <f t="shared" si="11"/>
        <v>0.2272711631108052</v>
      </c>
      <c r="R56" s="107">
        <f t="shared" si="11"/>
        <v>0.46835993380269847</v>
      </c>
      <c r="S56" s="108">
        <f t="shared" si="11"/>
        <v>100</v>
      </c>
      <c r="T56" s="53"/>
      <c r="U56" s="53"/>
      <c r="V56" s="53"/>
      <c r="W56" s="53"/>
      <c r="X56" s="53"/>
      <c r="Y56" s="53"/>
      <c r="Z56" s="53"/>
      <c r="AA56" s="53"/>
      <c r="AB56" s="53"/>
      <c r="AC56" s="53"/>
      <c r="AD56" s="53"/>
      <c r="AE56" s="53"/>
      <c r="AF56" s="53"/>
      <c r="AG56" s="53"/>
      <c r="AH56" s="53"/>
    </row>
    <row r="57" spans="1:34" ht="31.5" customHeight="1" x14ac:dyDescent="0.2">
      <c r="A57" s="111" t="s">
        <v>139</v>
      </c>
      <c r="B57" s="112" t="s">
        <v>112</v>
      </c>
      <c r="C57" s="113">
        <f>MIN(C3:C54)</f>
        <v>7.2810255772295793</v>
      </c>
      <c r="D57" s="114" t="s">
        <v>112</v>
      </c>
      <c r="E57" s="115">
        <f t="shared" ref="E57:S57" si="12">MIN(E3:E54)</f>
        <v>33.729999999999997</v>
      </c>
      <c r="F57" s="116">
        <f t="shared" si="12"/>
        <v>7.25</v>
      </c>
      <c r="G57" s="117">
        <f t="shared" si="12"/>
        <v>0.15951595159515949</v>
      </c>
      <c r="H57" s="118">
        <f t="shared" si="12"/>
        <v>0</v>
      </c>
      <c r="I57" s="119">
        <f t="shared" si="12"/>
        <v>2.13</v>
      </c>
      <c r="J57" s="120">
        <f t="shared" si="12"/>
        <v>0.14866666666666667</v>
      </c>
      <c r="K57" s="118">
        <f t="shared" si="12"/>
        <v>0</v>
      </c>
      <c r="L57" s="121">
        <f t="shared" si="12"/>
        <v>0</v>
      </c>
      <c r="M57" s="122">
        <f t="shared" si="12"/>
        <v>0</v>
      </c>
      <c r="N57" s="121">
        <f t="shared" si="12"/>
        <v>0</v>
      </c>
      <c r="O57" s="122">
        <f t="shared" si="12"/>
        <v>0</v>
      </c>
      <c r="P57" s="119">
        <f t="shared" si="12"/>
        <v>136.30000000000001</v>
      </c>
      <c r="Q57" s="120">
        <f t="shared" si="12"/>
        <v>7.9744816586921854E-2</v>
      </c>
      <c r="R57" s="120">
        <f t="shared" si="12"/>
        <v>0.10920436817472699</v>
      </c>
      <c r="S57" s="118">
        <f t="shared" si="12"/>
        <v>0</v>
      </c>
      <c r="T57" s="53"/>
      <c r="U57" s="53"/>
      <c r="V57" s="53"/>
      <c r="W57" s="53"/>
      <c r="X57" s="53"/>
      <c r="Y57" s="53"/>
      <c r="Z57" s="53"/>
      <c r="AA57" s="53"/>
      <c r="AB57" s="53"/>
      <c r="AC57" s="53"/>
      <c r="AD57" s="53"/>
      <c r="AE57" s="53"/>
      <c r="AF57" s="53"/>
      <c r="AG57" s="53"/>
      <c r="AH57" s="53"/>
    </row>
    <row r="58" spans="1:34" ht="12.75" hidden="1" customHeight="1" x14ac:dyDescent="0.2">
      <c r="A58" s="123"/>
      <c r="B58" s="53"/>
      <c r="C58" s="53"/>
      <c r="D58" s="53"/>
      <c r="E58" s="124"/>
      <c r="F58" s="125"/>
      <c r="G58" s="126"/>
      <c r="H58" s="59"/>
      <c r="I58" s="59"/>
      <c r="J58" s="59"/>
      <c r="L58" s="53"/>
      <c r="M58" s="53"/>
      <c r="N58" s="53"/>
      <c r="O58" s="53"/>
      <c r="P58" s="59"/>
      <c r="Q58" s="59"/>
      <c r="R58" s="59"/>
      <c r="T58" s="53"/>
      <c r="U58" s="53"/>
      <c r="V58" s="53"/>
      <c r="W58" s="53"/>
      <c r="X58" s="53"/>
      <c r="Y58" s="53"/>
      <c r="Z58" s="53"/>
      <c r="AA58" s="53"/>
      <c r="AB58" s="53"/>
      <c r="AC58" s="53"/>
      <c r="AD58" s="53"/>
      <c r="AE58" s="53"/>
      <c r="AF58" s="53"/>
      <c r="AG58" s="53"/>
      <c r="AH58" s="53"/>
    </row>
    <row r="59" spans="1:34" ht="12.75" hidden="1" customHeight="1" x14ac:dyDescent="0.2">
      <c r="A59" s="123"/>
      <c r="B59" s="53"/>
      <c r="C59" s="59"/>
      <c r="D59" s="53"/>
      <c r="E59" s="124"/>
      <c r="F59" s="125"/>
      <c r="G59" s="126"/>
      <c r="H59" s="59"/>
      <c r="I59" s="59"/>
      <c r="J59" s="59"/>
      <c r="L59" s="53"/>
      <c r="M59" s="53"/>
      <c r="N59" s="53"/>
      <c r="O59" s="53"/>
      <c r="P59" s="59"/>
      <c r="Q59" s="59"/>
      <c r="R59" s="59"/>
      <c r="T59" s="53"/>
      <c r="U59" s="53"/>
      <c r="V59" s="53"/>
      <c r="W59" s="53"/>
      <c r="X59" s="53"/>
      <c r="Y59" s="53"/>
      <c r="Z59" s="53"/>
      <c r="AA59" s="53"/>
      <c r="AB59" s="53"/>
      <c r="AC59" s="53"/>
      <c r="AD59" s="53"/>
      <c r="AE59" s="53"/>
      <c r="AF59" s="53"/>
      <c r="AG59" s="53"/>
      <c r="AH59" s="53"/>
    </row>
    <row r="60" spans="1:34" ht="12.75" hidden="1" customHeight="1" x14ac:dyDescent="0.2">
      <c r="A60" s="123"/>
      <c r="B60" s="53"/>
      <c r="C60" s="53"/>
      <c r="D60" s="53"/>
      <c r="E60" s="124"/>
      <c r="F60" s="125"/>
      <c r="G60" s="126"/>
      <c r="H60" s="59"/>
      <c r="I60" s="59"/>
      <c r="J60" s="59"/>
      <c r="L60" s="53"/>
      <c r="M60" s="53"/>
      <c r="N60" s="53"/>
      <c r="O60" s="53"/>
      <c r="P60" s="59"/>
      <c r="Q60" s="59"/>
      <c r="R60" s="59"/>
      <c r="T60" s="53"/>
      <c r="U60" s="53"/>
      <c r="V60" s="53"/>
      <c r="W60" s="53"/>
      <c r="X60" s="53"/>
      <c r="Y60" s="53"/>
      <c r="Z60" s="53"/>
      <c r="AA60" s="53"/>
      <c r="AB60" s="53"/>
      <c r="AC60" s="53"/>
      <c r="AD60" s="53"/>
      <c r="AE60" s="53"/>
      <c r="AF60" s="53"/>
      <c r="AG60" s="53"/>
      <c r="AH60" s="53"/>
    </row>
    <row r="61" spans="1:34" ht="12.75" hidden="1" customHeight="1" x14ac:dyDescent="0.2">
      <c r="A61" s="123"/>
      <c r="B61" s="53"/>
      <c r="C61" s="53"/>
      <c r="D61" s="53"/>
      <c r="E61" s="124"/>
      <c r="F61" s="125"/>
      <c r="G61" s="126"/>
      <c r="H61" s="59"/>
      <c r="I61" s="59"/>
      <c r="J61" s="59"/>
      <c r="L61" s="53"/>
      <c r="M61" s="53"/>
      <c r="N61" s="53"/>
      <c r="O61" s="53"/>
      <c r="P61" s="59"/>
      <c r="Q61" s="59"/>
      <c r="R61" s="59"/>
      <c r="T61" s="53"/>
      <c r="U61" s="53"/>
      <c r="V61" s="53"/>
      <c r="W61" s="53"/>
      <c r="X61" s="53"/>
      <c r="Y61" s="53"/>
      <c r="Z61" s="53"/>
      <c r="AA61" s="53"/>
      <c r="AB61" s="53"/>
      <c r="AC61" s="53"/>
      <c r="AD61" s="53"/>
      <c r="AE61" s="53"/>
      <c r="AF61" s="53"/>
      <c r="AG61" s="53"/>
      <c r="AH61" s="53"/>
    </row>
    <row r="62" spans="1:34" ht="12.75" hidden="1" customHeight="1" x14ac:dyDescent="0.2">
      <c r="A62" s="123"/>
      <c r="B62" s="53"/>
      <c r="C62" s="53"/>
      <c r="D62" s="53"/>
      <c r="E62" s="124"/>
      <c r="F62" s="125"/>
      <c r="G62" s="126"/>
      <c r="H62" s="59"/>
      <c r="I62" s="59"/>
      <c r="J62" s="59"/>
      <c r="L62" s="53"/>
      <c r="M62" s="53"/>
      <c r="N62" s="53"/>
      <c r="O62" s="53"/>
      <c r="P62" s="59"/>
      <c r="Q62" s="59"/>
      <c r="R62" s="59"/>
      <c r="T62" s="53"/>
      <c r="U62" s="53"/>
      <c r="V62" s="53"/>
      <c r="W62" s="53"/>
      <c r="X62" s="53"/>
      <c r="Y62" s="53"/>
      <c r="Z62" s="53"/>
      <c r="AA62" s="53"/>
      <c r="AB62" s="53"/>
      <c r="AC62" s="53"/>
      <c r="AD62" s="53"/>
      <c r="AE62" s="53"/>
      <c r="AF62" s="53"/>
      <c r="AG62" s="53"/>
      <c r="AH62" s="53"/>
    </row>
    <row r="63" spans="1:34" ht="12.75" hidden="1" customHeight="1" x14ac:dyDescent="0.2">
      <c r="A63" s="123"/>
      <c r="B63" s="53"/>
      <c r="C63" s="53"/>
      <c r="D63" s="53"/>
      <c r="E63" s="124"/>
      <c r="F63" s="125"/>
      <c r="G63" s="126"/>
      <c r="H63" s="59"/>
      <c r="I63" s="59"/>
      <c r="J63" s="59"/>
      <c r="L63" s="53"/>
      <c r="M63" s="53"/>
      <c r="N63" s="53"/>
      <c r="O63" s="53"/>
      <c r="P63" s="59"/>
      <c r="Q63" s="59"/>
      <c r="R63" s="59"/>
      <c r="T63" s="53"/>
      <c r="U63" s="53"/>
      <c r="V63" s="53"/>
      <c r="W63" s="53"/>
      <c r="X63" s="53"/>
      <c r="Y63" s="53"/>
      <c r="Z63" s="53"/>
      <c r="AA63" s="53"/>
      <c r="AB63" s="53"/>
      <c r="AC63" s="53"/>
      <c r="AD63" s="53"/>
      <c r="AE63" s="53"/>
      <c r="AF63" s="53"/>
      <c r="AG63" s="53"/>
      <c r="AH63" s="53"/>
    </row>
    <row r="64" spans="1:34" ht="12.75" hidden="1" customHeight="1" x14ac:dyDescent="0.2">
      <c r="A64" s="123"/>
      <c r="B64" s="53"/>
      <c r="C64" s="53"/>
      <c r="D64" s="53"/>
      <c r="E64" s="124"/>
      <c r="F64" s="125"/>
      <c r="G64" s="126"/>
      <c r="H64" s="59"/>
      <c r="I64" s="59"/>
      <c r="J64" s="59"/>
      <c r="L64" s="53"/>
      <c r="M64" s="53"/>
      <c r="N64" s="53"/>
      <c r="O64" s="53"/>
      <c r="P64" s="59"/>
      <c r="Q64" s="59"/>
      <c r="R64" s="59"/>
      <c r="T64" s="53"/>
      <c r="U64" s="53"/>
      <c r="V64" s="53"/>
      <c r="W64" s="53"/>
      <c r="X64" s="53"/>
      <c r="Y64" s="53"/>
      <c r="Z64" s="53"/>
      <c r="AA64" s="53"/>
      <c r="AB64" s="53"/>
      <c r="AC64" s="53"/>
      <c r="AD64" s="53"/>
      <c r="AE64" s="53"/>
      <c r="AF64" s="53"/>
      <c r="AG64" s="53"/>
      <c r="AH64" s="53"/>
    </row>
    <row r="65" spans="1:34" ht="12.75" hidden="1" customHeight="1" x14ac:dyDescent="0.2">
      <c r="A65" s="123"/>
      <c r="B65" s="53"/>
      <c r="C65" s="53"/>
      <c r="D65" s="53"/>
      <c r="E65" s="124"/>
      <c r="F65" s="125"/>
      <c r="G65" s="126"/>
      <c r="H65" s="59"/>
      <c r="I65" s="59"/>
      <c r="J65" s="59"/>
      <c r="L65" s="53"/>
      <c r="M65" s="53"/>
      <c r="N65" s="53"/>
      <c r="O65" s="53"/>
      <c r="P65" s="59"/>
      <c r="Q65" s="59"/>
      <c r="R65" s="59"/>
      <c r="T65" s="53"/>
      <c r="U65" s="53"/>
      <c r="V65" s="53"/>
      <c r="W65" s="53"/>
      <c r="X65" s="53"/>
      <c r="Y65" s="53"/>
      <c r="Z65" s="53"/>
      <c r="AA65" s="53"/>
      <c r="AB65" s="53"/>
      <c r="AC65" s="53"/>
      <c r="AD65" s="53"/>
      <c r="AE65" s="53"/>
      <c r="AF65" s="53"/>
      <c r="AG65" s="53"/>
      <c r="AH65" s="53"/>
    </row>
    <row r="66" spans="1:34" ht="12.75" hidden="1" customHeight="1" x14ac:dyDescent="0.2">
      <c r="A66" s="123"/>
      <c r="B66" s="53"/>
      <c r="C66" s="53"/>
      <c r="D66" s="53"/>
      <c r="E66" s="124"/>
      <c r="F66" s="125"/>
      <c r="G66" s="126"/>
      <c r="H66" s="59"/>
      <c r="I66" s="59"/>
      <c r="J66" s="59"/>
      <c r="L66" s="53"/>
      <c r="M66" s="53"/>
      <c r="N66" s="53"/>
      <c r="O66" s="53"/>
      <c r="P66" s="59"/>
      <c r="Q66" s="59"/>
      <c r="R66" s="59"/>
      <c r="T66" s="53"/>
      <c r="U66" s="53"/>
      <c r="V66" s="53"/>
      <c r="W66" s="53"/>
      <c r="X66" s="53"/>
      <c r="Y66" s="53"/>
      <c r="Z66" s="53"/>
      <c r="AA66" s="53"/>
      <c r="AB66" s="53"/>
      <c r="AC66" s="53"/>
      <c r="AD66" s="53"/>
      <c r="AE66" s="53"/>
      <c r="AF66" s="53"/>
      <c r="AG66" s="53"/>
      <c r="AH66" s="53"/>
    </row>
    <row r="67" spans="1:34" ht="12.75" hidden="1" customHeight="1" x14ac:dyDescent="0.2">
      <c r="A67" s="123"/>
      <c r="B67" s="53"/>
      <c r="C67" s="53"/>
      <c r="D67" s="53"/>
      <c r="E67" s="124"/>
      <c r="F67" s="125"/>
      <c r="G67" s="126"/>
      <c r="H67" s="59"/>
      <c r="I67" s="59"/>
      <c r="J67" s="59"/>
      <c r="L67" s="53"/>
      <c r="M67" s="53"/>
      <c r="N67" s="53"/>
      <c r="O67" s="53"/>
      <c r="P67" s="59"/>
      <c r="Q67" s="59"/>
      <c r="R67" s="59"/>
      <c r="T67" s="53"/>
      <c r="U67" s="53"/>
      <c r="V67" s="53"/>
      <c r="W67" s="53"/>
      <c r="X67" s="53"/>
      <c r="Y67" s="53"/>
      <c r="Z67" s="53"/>
      <c r="AA67" s="53"/>
      <c r="AB67" s="53"/>
      <c r="AC67" s="53"/>
      <c r="AD67" s="53"/>
      <c r="AE67" s="53"/>
      <c r="AF67" s="53"/>
      <c r="AG67" s="53"/>
      <c r="AH67" s="53"/>
    </row>
    <row r="68" spans="1:34" ht="12.75" hidden="1" customHeight="1" x14ac:dyDescent="0.2">
      <c r="A68" s="123"/>
      <c r="B68" s="53"/>
      <c r="C68" s="53"/>
      <c r="D68" s="53"/>
      <c r="E68" s="124"/>
      <c r="F68" s="125"/>
      <c r="G68" s="126"/>
      <c r="H68" s="59"/>
      <c r="I68" s="59"/>
      <c r="J68" s="59"/>
      <c r="L68" s="53"/>
      <c r="M68" s="53"/>
      <c r="N68" s="53"/>
      <c r="O68" s="53"/>
      <c r="P68" s="59"/>
      <c r="Q68" s="59"/>
      <c r="R68" s="59"/>
      <c r="T68" s="53"/>
      <c r="U68" s="53"/>
      <c r="V68" s="53"/>
      <c r="W68" s="53"/>
      <c r="X68" s="53"/>
      <c r="Y68" s="53"/>
      <c r="Z68" s="53"/>
      <c r="AA68" s="53"/>
      <c r="AB68" s="53"/>
      <c r="AC68" s="53"/>
      <c r="AD68" s="53"/>
      <c r="AE68" s="53"/>
      <c r="AF68" s="53"/>
      <c r="AG68" s="53"/>
      <c r="AH68" s="53"/>
    </row>
    <row r="69" spans="1:34" ht="12.75" hidden="1" customHeight="1" x14ac:dyDescent="0.2">
      <c r="A69" s="123"/>
      <c r="B69" s="53"/>
      <c r="C69" s="53"/>
      <c r="D69" s="53"/>
      <c r="E69" s="124"/>
      <c r="F69" s="125"/>
      <c r="G69" s="126"/>
      <c r="H69" s="59"/>
      <c r="I69" s="59"/>
      <c r="J69" s="59"/>
      <c r="L69" s="53"/>
      <c r="M69" s="53"/>
      <c r="N69" s="53"/>
      <c r="O69" s="53"/>
      <c r="P69" s="59"/>
      <c r="Q69" s="59"/>
      <c r="R69" s="59"/>
      <c r="T69" s="53"/>
      <c r="U69" s="53"/>
      <c r="V69" s="53"/>
      <c r="W69" s="53"/>
      <c r="X69" s="53"/>
      <c r="Y69" s="53"/>
      <c r="Z69" s="53"/>
      <c r="AA69" s="53"/>
      <c r="AB69" s="53"/>
      <c r="AC69" s="53"/>
      <c r="AD69" s="53"/>
      <c r="AE69" s="53"/>
      <c r="AF69" s="53"/>
      <c r="AG69" s="53"/>
      <c r="AH69" s="53"/>
    </row>
    <row r="70" spans="1:34" ht="12.75" hidden="1" customHeight="1" x14ac:dyDescent="0.2">
      <c r="A70" s="123"/>
      <c r="B70" s="53"/>
      <c r="C70" s="53"/>
      <c r="D70" s="53"/>
      <c r="E70" s="124"/>
      <c r="F70" s="125"/>
      <c r="G70" s="126"/>
      <c r="H70" s="59"/>
      <c r="I70" s="59"/>
      <c r="J70" s="59"/>
      <c r="L70" s="53"/>
      <c r="M70" s="53"/>
      <c r="N70" s="53"/>
      <c r="O70" s="53"/>
      <c r="P70" s="59"/>
      <c r="Q70" s="59"/>
      <c r="R70" s="59"/>
      <c r="T70" s="53"/>
      <c r="U70" s="53"/>
      <c r="V70" s="53"/>
      <c r="W70" s="53"/>
      <c r="X70" s="53"/>
      <c r="Y70" s="53"/>
      <c r="Z70" s="53"/>
      <c r="AA70" s="53"/>
      <c r="AB70" s="53"/>
      <c r="AC70" s="53"/>
      <c r="AD70" s="53"/>
      <c r="AE70" s="53"/>
      <c r="AF70" s="53"/>
      <c r="AG70" s="53"/>
      <c r="AH70" s="53"/>
    </row>
    <row r="71" spans="1:34" ht="12.75" hidden="1" customHeight="1" x14ac:dyDescent="0.2">
      <c r="A71" s="123"/>
      <c r="B71" s="53"/>
      <c r="C71" s="53"/>
      <c r="D71" s="53"/>
      <c r="E71" s="124"/>
      <c r="F71" s="125"/>
      <c r="G71" s="126"/>
      <c r="H71" s="59"/>
      <c r="I71" s="59"/>
      <c r="J71" s="59"/>
      <c r="L71" s="53"/>
      <c r="M71" s="53"/>
      <c r="N71" s="53"/>
      <c r="O71" s="53"/>
      <c r="P71" s="59"/>
      <c r="Q71" s="59"/>
      <c r="R71" s="59"/>
      <c r="T71" s="53"/>
      <c r="U71" s="53"/>
      <c r="V71" s="53"/>
      <c r="W71" s="53"/>
      <c r="X71" s="53"/>
      <c r="Y71" s="53"/>
      <c r="Z71" s="53"/>
      <c r="AA71" s="53"/>
      <c r="AB71" s="53"/>
      <c r="AC71" s="53"/>
      <c r="AD71" s="53"/>
      <c r="AE71" s="53"/>
      <c r="AF71" s="53"/>
      <c r="AG71" s="53"/>
      <c r="AH71" s="53"/>
    </row>
    <row r="72" spans="1:34" ht="12.75" hidden="1" customHeight="1" x14ac:dyDescent="0.2">
      <c r="A72" s="123"/>
      <c r="B72" s="53"/>
      <c r="C72" s="53"/>
      <c r="D72" s="53"/>
      <c r="E72" s="124"/>
      <c r="F72" s="125"/>
      <c r="G72" s="126"/>
      <c r="H72" s="59"/>
      <c r="I72" s="59"/>
      <c r="J72" s="59"/>
      <c r="L72" s="53"/>
      <c r="M72" s="53"/>
      <c r="N72" s="53"/>
      <c r="O72" s="53"/>
      <c r="P72" s="59"/>
      <c r="Q72" s="59"/>
      <c r="R72" s="59"/>
      <c r="T72" s="53"/>
      <c r="U72" s="53"/>
      <c r="V72" s="53"/>
      <c r="W72" s="53"/>
      <c r="X72" s="53"/>
      <c r="Y72" s="53"/>
      <c r="Z72" s="53"/>
      <c r="AA72" s="53"/>
      <c r="AB72" s="53"/>
      <c r="AC72" s="53"/>
      <c r="AD72" s="53"/>
      <c r="AE72" s="53"/>
      <c r="AF72" s="53"/>
      <c r="AG72" s="53"/>
      <c r="AH72" s="53"/>
    </row>
    <row r="73" spans="1:34" ht="12.75" hidden="1" customHeight="1" x14ac:dyDescent="0.2">
      <c r="A73" s="123"/>
      <c r="B73" s="53"/>
      <c r="C73" s="53"/>
      <c r="D73" s="53"/>
      <c r="E73" s="124"/>
      <c r="F73" s="125"/>
      <c r="G73" s="126"/>
      <c r="H73" s="59"/>
      <c r="I73" s="59"/>
      <c r="J73" s="59"/>
      <c r="L73" s="53"/>
      <c r="M73" s="53"/>
      <c r="N73" s="53"/>
      <c r="O73" s="53"/>
      <c r="P73" s="59"/>
      <c r="Q73" s="59"/>
      <c r="R73" s="59"/>
      <c r="T73" s="53"/>
      <c r="U73" s="53"/>
      <c r="V73" s="53"/>
      <c r="W73" s="53"/>
      <c r="X73" s="53"/>
      <c r="Y73" s="53"/>
      <c r="Z73" s="53"/>
      <c r="AA73" s="53"/>
      <c r="AB73" s="53"/>
      <c r="AC73" s="53"/>
      <c r="AD73" s="53"/>
      <c r="AE73" s="53"/>
      <c r="AF73" s="53"/>
      <c r="AG73" s="53"/>
      <c r="AH73" s="53"/>
    </row>
    <row r="74" spans="1:34" ht="12.75" hidden="1" customHeight="1" x14ac:dyDescent="0.2">
      <c r="A74" s="123"/>
      <c r="B74" s="53"/>
      <c r="C74" s="53"/>
      <c r="D74" s="53"/>
      <c r="E74" s="124"/>
      <c r="F74" s="125"/>
      <c r="G74" s="126"/>
      <c r="H74" s="59"/>
      <c r="I74" s="59"/>
      <c r="J74" s="59"/>
      <c r="L74" s="53"/>
      <c r="M74" s="53"/>
      <c r="N74" s="53"/>
      <c r="O74" s="53"/>
      <c r="P74" s="59"/>
      <c r="Q74" s="59"/>
      <c r="R74" s="59"/>
      <c r="T74" s="53"/>
      <c r="U74" s="53"/>
      <c r="V74" s="53"/>
      <c r="W74" s="53"/>
      <c r="X74" s="53"/>
      <c r="Y74" s="53"/>
      <c r="Z74" s="53"/>
      <c r="AA74" s="53"/>
      <c r="AB74" s="53"/>
      <c r="AC74" s="53"/>
      <c r="AD74" s="53"/>
      <c r="AE74" s="53"/>
      <c r="AF74" s="53"/>
      <c r="AG74" s="53"/>
      <c r="AH74" s="53"/>
    </row>
    <row r="75" spans="1:34" ht="12.75" hidden="1" customHeight="1" x14ac:dyDescent="0.2">
      <c r="A75" s="123"/>
      <c r="B75" s="53"/>
      <c r="C75" s="53"/>
      <c r="D75" s="53"/>
      <c r="E75" s="124"/>
      <c r="F75" s="125"/>
      <c r="G75" s="126"/>
      <c r="H75" s="59"/>
      <c r="I75" s="59"/>
      <c r="J75" s="59"/>
      <c r="L75" s="53"/>
      <c r="M75" s="53"/>
      <c r="N75" s="53"/>
      <c r="O75" s="53"/>
      <c r="P75" s="59"/>
      <c r="Q75" s="59"/>
      <c r="R75" s="59"/>
      <c r="T75" s="53"/>
      <c r="U75" s="53"/>
      <c r="V75" s="53"/>
      <c r="W75" s="53"/>
      <c r="X75" s="53"/>
      <c r="Y75" s="53"/>
      <c r="Z75" s="53"/>
      <c r="AA75" s="53"/>
      <c r="AB75" s="53"/>
      <c r="AC75" s="53"/>
      <c r="AD75" s="53"/>
      <c r="AE75" s="53"/>
      <c r="AF75" s="53"/>
      <c r="AG75" s="53"/>
      <c r="AH75" s="53"/>
    </row>
    <row r="76" spans="1:34" ht="12.75" hidden="1" customHeight="1" x14ac:dyDescent="0.2">
      <c r="A76" s="123"/>
      <c r="B76" s="53"/>
      <c r="C76" s="53"/>
      <c r="D76" s="53"/>
      <c r="E76" s="124"/>
      <c r="F76" s="125"/>
      <c r="G76" s="126"/>
      <c r="H76" s="59"/>
      <c r="I76" s="59"/>
      <c r="J76" s="59"/>
      <c r="L76" s="53"/>
      <c r="M76" s="53"/>
      <c r="N76" s="53"/>
      <c r="O76" s="53"/>
      <c r="P76" s="59"/>
      <c r="Q76" s="59"/>
      <c r="R76" s="59"/>
      <c r="T76" s="53"/>
      <c r="U76" s="53"/>
      <c r="V76" s="53"/>
      <c r="W76" s="53"/>
      <c r="X76" s="53"/>
      <c r="Y76" s="53"/>
      <c r="Z76" s="53"/>
      <c r="AA76" s="53"/>
      <c r="AB76" s="53"/>
      <c r="AC76" s="53"/>
      <c r="AD76" s="53"/>
      <c r="AE76" s="53"/>
      <c r="AF76" s="53"/>
      <c r="AG76" s="53"/>
      <c r="AH76" s="53"/>
    </row>
    <row r="77" spans="1:34" ht="12.75" hidden="1" customHeight="1" x14ac:dyDescent="0.2">
      <c r="A77" s="123"/>
      <c r="B77" s="53"/>
      <c r="C77" s="53"/>
      <c r="D77" s="53"/>
      <c r="E77" s="124"/>
      <c r="F77" s="125"/>
      <c r="G77" s="126"/>
      <c r="H77" s="59"/>
      <c r="I77" s="59"/>
      <c r="J77" s="59"/>
      <c r="L77" s="53"/>
      <c r="M77" s="53"/>
      <c r="N77" s="53"/>
      <c r="O77" s="53"/>
      <c r="P77" s="59"/>
      <c r="Q77" s="59"/>
      <c r="R77" s="59"/>
      <c r="T77" s="53"/>
      <c r="U77" s="53"/>
      <c r="V77" s="53"/>
      <c r="W77" s="53"/>
      <c r="X77" s="53"/>
      <c r="Y77" s="53"/>
      <c r="Z77" s="53"/>
      <c r="AA77" s="53"/>
      <c r="AB77" s="53"/>
      <c r="AC77" s="53"/>
      <c r="AD77" s="53"/>
      <c r="AE77" s="53"/>
      <c r="AF77" s="53"/>
      <c r="AG77" s="53"/>
      <c r="AH77" s="53"/>
    </row>
    <row r="78" spans="1:34" ht="12.75" hidden="1" customHeight="1" x14ac:dyDescent="0.2">
      <c r="A78" s="123"/>
      <c r="B78" s="53"/>
      <c r="C78" s="53"/>
      <c r="D78" s="53"/>
      <c r="E78" s="124"/>
      <c r="F78" s="125"/>
      <c r="G78" s="126"/>
      <c r="H78" s="59"/>
      <c r="I78" s="59"/>
      <c r="J78" s="59"/>
      <c r="L78" s="53"/>
      <c r="M78" s="53"/>
      <c r="N78" s="53"/>
      <c r="O78" s="53"/>
      <c r="P78" s="59"/>
      <c r="Q78" s="59"/>
      <c r="R78" s="59"/>
      <c r="T78" s="53"/>
      <c r="U78" s="53"/>
      <c r="V78" s="53"/>
      <c r="W78" s="53"/>
      <c r="X78" s="53"/>
      <c r="Y78" s="53"/>
      <c r="Z78" s="53"/>
      <c r="AA78" s="53"/>
      <c r="AB78" s="53"/>
      <c r="AC78" s="53"/>
      <c r="AD78" s="53"/>
      <c r="AE78" s="53"/>
      <c r="AF78" s="53"/>
      <c r="AG78" s="53"/>
      <c r="AH78" s="53"/>
    </row>
    <row r="79" spans="1:34" ht="12.75" hidden="1" customHeight="1" x14ac:dyDescent="0.2">
      <c r="A79" s="123"/>
      <c r="B79" s="53"/>
      <c r="C79" s="53"/>
      <c r="D79" s="53"/>
      <c r="E79" s="124"/>
      <c r="F79" s="125"/>
      <c r="G79" s="126"/>
      <c r="H79" s="59"/>
      <c r="I79" s="59"/>
      <c r="J79" s="59"/>
      <c r="L79" s="53"/>
      <c r="M79" s="53"/>
      <c r="N79" s="53"/>
      <c r="O79" s="53"/>
      <c r="P79" s="59"/>
      <c r="Q79" s="59"/>
      <c r="R79" s="59"/>
      <c r="T79" s="53"/>
      <c r="U79" s="53"/>
      <c r="V79" s="53"/>
      <c r="W79" s="53"/>
      <c r="X79" s="53"/>
      <c r="Y79" s="53"/>
      <c r="Z79" s="53"/>
      <c r="AA79" s="53"/>
      <c r="AB79" s="53"/>
      <c r="AC79" s="53"/>
      <c r="AD79" s="53"/>
      <c r="AE79" s="53"/>
      <c r="AF79" s="53"/>
      <c r="AG79" s="53"/>
      <c r="AH79" s="53"/>
    </row>
    <row r="80" spans="1:34" ht="12.75" hidden="1" customHeight="1" x14ac:dyDescent="0.2">
      <c r="A80" s="123"/>
      <c r="B80" s="53"/>
      <c r="C80" s="53"/>
      <c r="D80" s="53"/>
      <c r="E80" s="124"/>
      <c r="F80" s="125"/>
      <c r="G80" s="126"/>
      <c r="H80" s="59"/>
      <c r="I80" s="59"/>
      <c r="J80" s="59"/>
      <c r="L80" s="53"/>
      <c r="M80" s="53"/>
      <c r="N80" s="53"/>
      <c r="O80" s="53"/>
      <c r="P80" s="59"/>
      <c r="Q80" s="59"/>
      <c r="R80" s="59"/>
      <c r="T80" s="53"/>
      <c r="U80" s="53"/>
      <c r="V80" s="53"/>
      <c r="W80" s="53"/>
      <c r="X80" s="53"/>
      <c r="Y80" s="53"/>
      <c r="Z80" s="53"/>
      <c r="AA80" s="53"/>
      <c r="AB80" s="53"/>
      <c r="AC80" s="53"/>
      <c r="AD80" s="53"/>
      <c r="AE80" s="53"/>
      <c r="AF80" s="53"/>
      <c r="AG80" s="53"/>
      <c r="AH80" s="53"/>
    </row>
    <row r="81" spans="1:34" ht="12.75" hidden="1" customHeight="1" x14ac:dyDescent="0.2">
      <c r="A81" s="123"/>
      <c r="B81" s="53"/>
      <c r="C81" s="53"/>
      <c r="D81" s="53"/>
      <c r="E81" s="124"/>
      <c r="F81" s="125"/>
      <c r="G81" s="126"/>
      <c r="H81" s="59"/>
      <c r="I81" s="59"/>
      <c r="J81" s="59"/>
      <c r="L81" s="53"/>
      <c r="M81" s="53"/>
      <c r="N81" s="53"/>
      <c r="O81" s="53"/>
      <c r="P81" s="59"/>
      <c r="Q81" s="59"/>
      <c r="R81" s="59"/>
      <c r="T81" s="53"/>
      <c r="U81" s="53"/>
      <c r="V81" s="53"/>
      <c r="W81" s="53"/>
      <c r="X81" s="53"/>
      <c r="Y81" s="53"/>
      <c r="Z81" s="53"/>
      <c r="AA81" s="53"/>
      <c r="AB81" s="53"/>
      <c r="AC81" s="53"/>
      <c r="AD81" s="53"/>
      <c r="AE81" s="53"/>
      <c r="AF81" s="53"/>
      <c r="AG81" s="53"/>
      <c r="AH81" s="53"/>
    </row>
    <row r="82" spans="1:34" ht="12.75" hidden="1" customHeight="1" x14ac:dyDescent="0.2">
      <c r="A82" s="123"/>
      <c r="B82" s="53"/>
      <c r="C82" s="53"/>
      <c r="D82" s="53"/>
      <c r="E82" s="124"/>
      <c r="F82" s="125"/>
      <c r="G82" s="126"/>
      <c r="H82" s="59"/>
      <c r="I82" s="59"/>
      <c r="J82" s="59"/>
      <c r="L82" s="53"/>
      <c r="M82" s="53"/>
      <c r="N82" s="53"/>
      <c r="O82" s="53"/>
      <c r="P82" s="59"/>
      <c r="Q82" s="59"/>
      <c r="R82" s="59"/>
      <c r="T82" s="53"/>
      <c r="U82" s="53"/>
      <c r="V82" s="53"/>
      <c r="W82" s="53"/>
      <c r="X82" s="53"/>
      <c r="Y82" s="53"/>
      <c r="Z82" s="53"/>
      <c r="AA82" s="53"/>
      <c r="AB82" s="53"/>
      <c r="AC82" s="53"/>
      <c r="AD82" s="53"/>
      <c r="AE82" s="53"/>
      <c r="AF82" s="53"/>
      <c r="AG82" s="53"/>
      <c r="AH82" s="53"/>
    </row>
    <row r="83" spans="1:34" ht="12.75" hidden="1" customHeight="1" x14ac:dyDescent="0.2">
      <c r="A83" s="123"/>
      <c r="B83" s="53"/>
      <c r="C83" s="53"/>
      <c r="D83" s="53"/>
      <c r="E83" s="124"/>
      <c r="F83" s="125"/>
      <c r="G83" s="126"/>
      <c r="H83" s="59"/>
      <c r="I83" s="59"/>
      <c r="J83" s="59"/>
      <c r="L83" s="53"/>
      <c r="M83" s="53"/>
      <c r="N83" s="53"/>
      <c r="O83" s="53"/>
      <c r="P83" s="59"/>
      <c r="Q83" s="59"/>
      <c r="R83" s="59"/>
      <c r="T83" s="53"/>
      <c r="U83" s="53"/>
      <c r="V83" s="53"/>
      <c r="W83" s="53"/>
      <c r="X83" s="53"/>
      <c r="Y83" s="53"/>
      <c r="Z83" s="53"/>
      <c r="AA83" s="53"/>
      <c r="AB83" s="53"/>
      <c r="AC83" s="53"/>
      <c r="AD83" s="53"/>
      <c r="AE83" s="53"/>
      <c r="AF83" s="53"/>
      <c r="AG83" s="53"/>
      <c r="AH83" s="53"/>
    </row>
    <row r="84" spans="1:34" ht="12.75" hidden="1" customHeight="1" x14ac:dyDescent="0.2">
      <c r="A84" s="123"/>
      <c r="B84" s="53"/>
      <c r="C84" s="53"/>
      <c r="D84" s="53"/>
      <c r="E84" s="124"/>
      <c r="F84" s="125"/>
      <c r="G84" s="126"/>
      <c r="H84" s="59"/>
      <c r="I84" s="59"/>
      <c r="J84" s="59"/>
      <c r="L84" s="53"/>
      <c r="M84" s="53"/>
      <c r="N84" s="53"/>
      <c r="O84" s="53"/>
      <c r="P84" s="59"/>
      <c r="Q84" s="59"/>
      <c r="R84" s="59"/>
      <c r="T84" s="53"/>
      <c r="U84" s="53"/>
      <c r="V84" s="53"/>
      <c r="W84" s="53"/>
      <c r="X84" s="53"/>
      <c r="Y84" s="53"/>
      <c r="Z84" s="53"/>
      <c r="AA84" s="53"/>
      <c r="AB84" s="53"/>
      <c r="AC84" s="53"/>
      <c r="AD84" s="53"/>
      <c r="AE84" s="53"/>
      <c r="AF84" s="53"/>
      <c r="AG84" s="53"/>
      <c r="AH84" s="53"/>
    </row>
    <row r="85" spans="1:34" ht="12.75" hidden="1" customHeight="1" x14ac:dyDescent="0.2">
      <c r="A85" s="123"/>
      <c r="B85" s="53"/>
      <c r="C85" s="53"/>
      <c r="D85" s="53"/>
      <c r="E85" s="124"/>
      <c r="F85" s="125"/>
      <c r="G85" s="126"/>
      <c r="H85" s="59"/>
      <c r="I85" s="59"/>
      <c r="J85" s="59"/>
      <c r="L85" s="53"/>
      <c r="M85" s="53"/>
      <c r="N85" s="53"/>
      <c r="O85" s="53"/>
      <c r="P85" s="59"/>
      <c r="Q85" s="59"/>
      <c r="R85" s="59"/>
      <c r="T85" s="53"/>
      <c r="U85" s="53"/>
      <c r="V85" s="53"/>
      <c r="W85" s="53"/>
      <c r="X85" s="53"/>
      <c r="Y85" s="53"/>
      <c r="Z85" s="53"/>
      <c r="AA85" s="53"/>
      <c r="AB85" s="53"/>
      <c r="AC85" s="53"/>
      <c r="AD85" s="53"/>
      <c r="AE85" s="53"/>
      <c r="AF85" s="53"/>
      <c r="AG85" s="53"/>
      <c r="AH85" s="53"/>
    </row>
    <row r="86" spans="1:34" ht="12.75" hidden="1" customHeight="1" x14ac:dyDescent="0.2">
      <c r="A86" s="123"/>
      <c r="B86" s="53"/>
      <c r="C86" s="53"/>
      <c r="D86" s="53"/>
      <c r="E86" s="124"/>
      <c r="F86" s="125"/>
      <c r="G86" s="126"/>
      <c r="H86" s="59"/>
      <c r="I86" s="59"/>
      <c r="J86" s="59"/>
      <c r="L86" s="53"/>
      <c r="M86" s="53"/>
      <c r="N86" s="53"/>
      <c r="O86" s="53"/>
      <c r="P86" s="59"/>
      <c r="Q86" s="59"/>
      <c r="R86" s="59"/>
      <c r="T86" s="53"/>
      <c r="U86" s="53"/>
      <c r="V86" s="53"/>
      <c r="W86" s="53"/>
      <c r="X86" s="53"/>
      <c r="Y86" s="53"/>
      <c r="Z86" s="53"/>
      <c r="AA86" s="53"/>
      <c r="AB86" s="53"/>
      <c r="AC86" s="53"/>
      <c r="AD86" s="53"/>
      <c r="AE86" s="53"/>
      <c r="AF86" s="53"/>
      <c r="AG86" s="53"/>
      <c r="AH86" s="53"/>
    </row>
    <row r="87" spans="1:34" ht="12.75" hidden="1" customHeight="1" x14ac:dyDescent="0.2">
      <c r="A87" s="123"/>
      <c r="B87" s="53"/>
      <c r="C87" s="53"/>
      <c r="D87" s="53"/>
      <c r="E87" s="124"/>
      <c r="F87" s="125"/>
      <c r="G87" s="126"/>
      <c r="H87" s="59"/>
      <c r="I87" s="59"/>
      <c r="J87" s="59"/>
      <c r="L87" s="53"/>
      <c r="M87" s="53"/>
      <c r="N87" s="53"/>
      <c r="O87" s="53"/>
      <c r="P87" s="59"/>
      <c r="Q87" s="59"/>
      <c r="R87" s="59"/>
      <c r="T87" s="53"/>
      <c r="U87" s="53"/>
      <c r="V87" s="53"/>
      <c r="W87" s="53"/>
      <c r="X87" s="53"/>
      <c r="Y87" s="53"/>
      <c r="Z87" s="53"/>
      <c r="AA87" s="53"/>
      <c r="AB87" s="53"/>
      <c r="AC87" s="53"/>
      <c r="AD87" s="53"/>
      <c r="AE87" s="53"/>
      <c r="AF87" s="53"/>
      <c r="AG87" s="53"/>
      <c r="AH87" s="53"/>
    </row>
    <row r="88" spans="1:34" ht="12.75" hidden="1" customHeight="1" x14ac:dyDescent="0.2">
      <c r="A88" s="123"/>
      <c r="B88" s="53"/>
      <c r="C88" s="53"/>
      <c r="D88" s="53"/>
      <c r="E88" s="124"/>
      <c r="F88" s="125"/>
      <c r="G88" s="126"/>
      <c r="H88" s="59"/>
      <c r="I88" s="59"/>
      <c r="J88" s="59"/>
      <c r="L88" s="53"/>
      <c r="M88" s="53"/>
      <c r="N88" s="53"/>
      <c r="O88" s="53"/>
      <c r="P88" s="59"/>
      <c r="Q88" s="59"/>
      <c r="R88" s="59"/>
      <c r="T88" s="53"/>
      <c r="U88" s="53"/>
      <c r="V88" s="53"/>
      <c r="W88" s="53"/>
      <c r="X88" s="53"/>
      <c r="Y88" s="53"/>
      <c r="Z88" s="53"/>
      <c r="AA88" s="53"/>
      <c r="AB88" s="53"/>
      <c r="AC88" s="53"/>
      <c r="AD88" s="53"/>
      <c r="AE88" s="53"/>
      <c r="AF88" s="53"/>
      <c r="AG88" s="53"/>
      <c r="AH88" s="53"/>
    </row>
    <row r="89" spans="1:34" ht="12.75" hidden="1" customHeight="1" x14ac:dyDescent="0.2">
      <c r="A89" s="123"/>
      <c r="B89" s="53"/>
      <c r="C89" s="53"/>
      <c r="D89" s="53"/>
      <c r="E89" s="124"/>
      <c r="F89" s="125"/>
      <c r="G89" s="126"/>
      <c r="H89" s="59"/>
      <c r="I89" s="59"/>
      <c r="J89" s="59"/>
      <c r="L89" s="53"/>
      <c r="M89" s="53"/>
      <c r="N89" s="53"/>
      <c r="O89" s="53"/>
      <c r="P89" s="59"/>
      <c r="Q89" s="59"/>
      <c r="R89" s="59"/>
      <c r="T89" s="53"/>
      <c r="U89" s="53"/>
      <c r="V89" s="53"/>
      <c r="W89" s="53"/>
      <c r="X89" s="53"/>
      <c r="Y89" s="53"/>
      <c r="Z89" s="53"/>
      <c r="AA89" s="53"/>
      <c r="AB89" s="53"/>
      <c r="AC89" s="53"/>
      <c r="AD89" s="53"/>
      <c r="AE89" s="53"/>
      <c r="AF89" s="53"/>
      <c r="AG89" s="53"/>
      <c r="AH89" s="53"/>
    </row>
    <row r="90" spans="1:34" ht="12.75" hidden="1" customHeight="1" x14ac:dyDescent="0.2">
      <c r="A90" s="123"/>
      <c r="B90" s="53"/>
      <c r="C90" s="53"/>
      <c r="D90" s="53"/>
      <c r="E90" s="124"/>
      <c r="F90" s="125"/>
      <c r="G90" s="126"/>
      <c r="H90" s="59"/>
      <c r="I90" s="59"/>
      <c r="J90" s="59"/>
      <c r="L90" s="53"/>
      <c r="M90" s="53"/>
      <c r="N90" s="53"/>
      <c r="O90" s="53"/>
      <c r="P90" s="59"/>
      <c r="Q90" s="59"/>
      <c r="R90" s="59"/>
      <c r="T90" s="53"/>
      <c r="U90" s="53"/>
      <c r="V90" s="53"/>
      <c r="W90" s="53"/>
      <c r="X90" s="53"/>
      <c r="Y90" s="53"/>
      <c r="Z90" s="53"/>
      <c r="AA90" s="53"/>
      <c r="AB90" s="53"/>
      <c r="AC90" s="53"/>
      <c r="AD90" s="53"/>
      <c r="AE90" s="53"/>
      <c r="AF90" s="53"/>
      <c r="AG90" s="53"/>
      <c r="AH90" s="53"/>
    </row>
    <row r="91" spans="1:34" ht="12.75" hidden="1" customHeight="1" x14ac:dyDescent="0.2">
      <c r="A91" s="123"/>
      <c r="B91" s="53"/>
      <c r="C91" s="53"/>
      <c r="D91" s="53"/>
      <c r="E91" s="124"/>
      <c r="F91" s="125"/>
      <c r="G91" s="126"/>
      <c r="H91" s="59"/>
      <c r="I91" s="59"/>
      <c r="J91" s="59"/>
      <c r="L91" s="53"/>
      <c r="M91" s="53"/>
      <c r="N91" s="53"/>
      <c r="O91" s="53"/>
      <c r="P91" s="59"/>
      <c r="Q91" s="59"/>
      <c r="R91" s="59"/>
      <c r="T91" s="53"/>
      <c r="U91" s="53"/>
      <c r="V91" s="53"/>
      <c r="W91" s="53"/>
      <c r="X91" s="53"/>
      <c r="Y91" s="53"/>
      <c r="Z91" s="53"/>
      <c r="AA91" s="53"/>
      <c r="AB91" s="53"/>
      <c r="AC91" s="53"/>
      <c r="AD91" s="53"/>
      <c r="AE91" s="53"/>
      <c r="AF91" s="53"/>
      <c r="AG91" s="53"/>
      <c r="AH91" s="53"/>
    </row>
    <row r="92" spans="1:34" ht="12.75" hidden="1" customHeight="1" x14ac:dyDescent="0.2">
      <c r="A92" s="123"/>
      <c r="B92" s="53"/>
      <c r="C92" s="53"/>
      <c r="D92" s="53"/>
      <c r="E92" s="124"/>
      <c r="F92" s="125"/>
      <c r="G92" s="126"/>
      <c r="H92" s="59"/>
      <c r="I92" s="59"/>
      <c r="J92" s="59"/>
      <c r="L92" s="53"/>
      <c r="M92" s="53"/>
      <c r="N92" s="53"/>
      <c r="O92" s="53"/>
      <c r="P92" s="59"/>
      <c r="Q92" s="59"/>
      <c r="R92" s="59"/>
      <c r="T92" s="53"/>
      <c r="U92" s="53"/>
      <c r="V92" s="53"/>
      <c r="W92" s="53"/>
      <c r="X92" s="53"/>
      <c r="Y92" s="53"/>
      <c r="Z92" s="53"/>
      <c r="AA92" s="53"/>
      <c r="AB92" s="53"/>
      <c r="AC92" s="53"/>
      <c r="AD92" s="53"/>
      <c r="AE92" s="53"/>
      <c r="AF92" s="53"/>
      <c r="AG92" s="53"/>
      <c r="AH92" s="53"/>
    </row>
    <row r="93" spans="1:34" ht="12.75" hidden="1" customHeight="1" x14ac:dyDescent="0.2">
      <c r="A93" s="123"/>
      <c r="B93" s="53"/>
      <c r="C93" s="53"/>
      <c r="D93" s="53"/>
      <c r="E93" s="124"/>
      <c r="F93" s="125"/>
      <c r="G93" s="126"/>
      <c r="H93" s="59"/>
      <c r="I93" s="59"/>
      <c r="J93" s="59"/>
      <c r="L93" s="53"/>
      <c r="M93" s="53"/>
      <c r="N93" s="53"/>
      <c r="O93" s="53"/>
      <c r="P93" s="59"/>
      <c r="Q93" s="59"/>
      <c r="R93" s="59"/>
      <c r="T93" s="53"/>
      <c r="U93" s="53"/>
      <c r="V93" s="53"/>
      <c r="W93" s="53"/>
      <c r="X93" s="53"/>
      <c r="Y93" s="53"/>
      <c r="Z93" s="53"/>
      <c r="AA93" s="53"/>
      <c r="AB93" s="53"/>
      <c r="AC93" s="53"/>
      <c r="AD93" s="53"/>
      <c r="AE93" s="53"/>
      <c r="AF93" s="53"/>
      <c r="AG93" s="53"/>
      <c r="AH93" s="53"/>
    </row>
    <row r="94" spans="1:34" ht="12.75" hidden="1" customHeight="1" x14ac:dyDescent="0.2">
      <c r="A94" s="123"/>
      <c r="B94" s="53"/>
      <c r="C94" s="53"/>
      <c r="D94" s="53"/>
      <c r="E94" s="124"/>
      <c r="F94" s="125"/>
      <c r="G94" s="126"/>
      <c r="H94" s="59"/>
      <c r="I94" s="59"/>
      <c r="J94" s="59"/>
      <c r="L94" s="53"/>
      <c r="M94" s="53"/>
      <c r="N94" s="53"/>
      <c r="O94" s="53"/>
      <c r="P94" s="59"/>
      <c r="Q94" s="59"/>
      <c r="R94" s="59"/>
      <c r="T94" s="53"/>
      <c r="U94" s="53"/>
      <c r="V94" s="53"/>
      <c r="W94" s="53"/>
      <c r="X94" s="53"/>
      <c r="Y94" s="53"/>
      <c r="Z94" s="53"/>
      <c r="AA94" s="53"/>
      <c r="AB94" s="53"/>
      <c r="AC94" s="53"/>
      <c r="AD94" s="53"/>
      <c r="AE94" s="53"/>
      <c r="AF94" s="53"/>
      <c r="AG94" s="53"/>
      <c r="AH94" s="53"/>
    </row>
    <row r="95" spans="1:34" ht="12.75" hidden="1" customHeight="1" x14ac:dyDescent="0.2">
      <c r="A95" s="123"/>
      <c r="B95" s="53"/>
      <c r="C95" s="53"/>
      <c r="D95" s="53"/>
      <c r="E95" s="124"/>
      <c r="F95" s="125"/>
      <c r="G95" s="126"/>
      <c r="H95" s="59"/>
      <c r="I95" s="59"/>
      <c r="J95" s="59"/>
      <c r="L95" s="53"/>
      <c r="M95" s="53"/>
      <c r="N95" s="53"/>
      <c r="O95" s="53"/>
      <c r="P95" s="59"/>
      <c r="Q95" s="59"/>
      <c r="R95" s="59"/>
      <c r="T95" s="53"/>
      <c r="U95" s="53"/>
      <c r="V95" s="53"/>
      <c r="W95" s="53"/>
      <c r="X95" s="53"/>
      <c r="Y95" s="53"/>
      <c r="Z95" s="53"/>
      <c r="AA95" s="53"/>
      <c r="AB95" s="53"/>
      <c r="AC95" s="53"/>
      <c r="AD95" s="53"/>
      <c r="AE95" s="53"/>
      <c r="AF95" s="53"/>
      <c r="AG95" s="53"/>
      <c r="AH95" s="53"/>
    </row>
    <row r="96" spans="1:34" ht="12.75" hidden="1" customHeight="1" x14ac:dyDescent="0.2">
      <c r="A96" s="123"/>
      <c r="B96" s="53"/>
      <c r="C96" s="53"/>
      <c r="D96" s="53"/>
      <c r="E96" s="124"/>
      <c r="F96" s="125"/>
      <c r="G96" s="126"/>
      <c r="H96" s="59"/>
      <c r="I96" s="59"/>
      <c r="J96" s="59"/>
      <c r="L96" s="53"/>
      <c r="M96" s="53"/>
      <c r="N96" s="53"/>
      <c r="O96" s="53"/>
      <c r="P96" s="59"/>
      <c r="Q96" s="59"/>
      <c r="R96" s="59"/>
      <c r="T96" s="53"/>
      <c r="U96" s="53"/>
      <c r="V96" s="53"/>
      <c r="W96" s="53"/>
      <c r="X96" s="53"/>
      <c r="Y96" s="53"/>
      <c r="Z96" s="53"/>
      <c r="AA96" s="53"/>
      <c r="AB96" s="53"/>
      <c r="AC96" s="53"/>
      <c r="AD96" s="53"/>
      <c r="AE96" s="53"/>
      <c r="AF96" s="53"/>
      <c r="AG96" s="53"/>
      <c r="AH96" s="53"/>
    </row>
    <row r="97" spans="1:34" ht="12.75" hidden="1" customHeight="1" x14ac:dyDescent="0.2">
      <c r="A97" s="123"/>
      <c r="B97" s="53"/>
      <c r="C97" s="53"/>
      <c r="D97" s="53"/>
      <c r="E97" s="124"/>
      <c r="F97" s="125"/>
      <c r="G97" s="126"/>
      <c r="H97" s="59"/>
      <c r="I97" s="59"/>
      <c r="J97" s="59"/>
      <c r="L97" s="53"/>
      <c r="M97" s="53"/>
      <c r="N97" s="53"/>
      <c r="O97" s="53"/>
      <c r="P97" s="59"/>
      <c r="Q97" s="59"/>
      <c r="R97" s="59"/>
      <c r="T97" s="53"/>
      <c r="U97" s="53"/>
      <c r="V97" s="53"/>
      <c r="W97" s="53"/>
      <c r="X97" s="53"/>
      <c r="Y97" s="53"/>
      <c r="Z97" s="53"/>
      <c r="AA97" s="53"/>
      <c r="AB97" s="53"/>
      <c r="AC97" s="53"/>
      <c r="AD97" s="53"/>
      <c r="AE97" s="53"/>
      <c r="AF97" s="53"/>
      <c r="AG97" s="53"/>
      <c r="AH97" s="53"/>
    </row>
    <row r="98" spans="1:34" ht="12.75" hidden="1" customHeight="1" x14ac:dyDescent="0.2">
      <c r="A98" s="123"/>
      <c r="B98" s="53"/>
      <c r="C98" s="53"/>
      <c r="D98" s="53"/>
      <c r="E98" s="124"/>
      <c r="F98" s="125"/>
      <c r="G98" s="126"/>
      <c r="H98" s="59"/>
      <c r="I98" s="59"/>
      <c r="J98" s="59"/>
      <c r="L98" s="53"/>
      <c r="M98" s="53"/>
      <c r="N98" s="53"/>
      <c r="O98" s="53"/>
      <c r="P98" s="59"/>
      <c r="Q98" s="59"/>
      <c r="R98" s="59"/>
      <c r="T98" s="53"/>
      <c r="U98" s="53"/>
      <c r="V98" s="53"/>
      <c r="W98" s="53"/>
      <c r="X98" s="53"/>
      <c r="Y98" s="53"/>
      <c r="Z98" s="53"/>
      <c r="AA98" s="53"/>
      <c r="AB98" s="53"/>
      <c r="AC98" s="53"/>
      <c r="AD98" s="53"/>
      <c r="AE98" s="53"/>
      <c r="AF98" s="53"/>
      <c r="AG98" s="53"/>
      <c r="AH98" s="53"/>
    </row>
    <row r="99" spans="1:34" ht="12.75" hidden="1" customHeight="1" x14ac:dyDescent="0.2">
      <c r="A99" s="123"/>
      <c r="B99" s="53"/>
      <c r="C99" s="53"/>
      <c r="D99" s="53"/>
      <c r="E99" s="124"/>
      <c r="F99" s="125"/>
      <c r="G99" s="126"/>
      <c r="H99" s="59"/>
      <c r="I99" s="59"/>
      <c r="J99" s="59"/>
      <c r="L99" s="53"/>
      <c r="M99" s="53"/>
      <c r="N99" s="53"/>
      <c r="O99" s="53"/>
      <c r="P99" s="59"/>
      <c r="Q99" s="59"/>
      <c r="R99" s="59"/>
      <c r="T99" s="53"/>
      <c r="U99" s="53"/>
      <c r="V99" s="53"/>
      <c r="W99" s="53"/>
      <c r="X99" s="53"/>
      <c r="Y99" s="53"/>
      <c r="Z99" s="53"/>
      <c r="AA99" s="53"/>
      <c r="AB99" s="53"/>
      <c r="AC99" s="53"/>
      <c r="AD99" s="53"/>
      <c r="AE99" s="53"/>
      <c r="AF99" s="53"/>
      <c r="AG99" s="53"/>
      <c r="AH99" s="53"/>
    </row>
    <row r="100" spans="1:34" ht="12.75" hidden="1" customHeight="1" x14ac:dyDescent="0.2">
      <c r="A100" s="123"/>
      <c r="B100" s="53"/>
      <c r="C100" s="53"/>
      <c r="D100" s="53"/>
      <c r="E100" s="124"/>
      <c r="F100" s="125"/>
      <c r="G100" s="126"/>
      <c r="H100" s="59"/>
      <c r="I100" s="59"/>
      <c r="J100" s="59"/>
      <c r="L100" s="53"/>
      <c r="M100" s="53"/>
      <c r="N100" s="53"/>
      <c r="O100" s="53"/>
      <c r="P100" s="59"/>
      <c r="Q100" s="59"/>
      <c r="R100" s="59"/>
      <c r="T100" s="53"/>
      <c r="U100" s="53"/>
      <c r="V100" s="53"/>
      <c r="W100" s="53"/>
      <c r="X100" s="53"/>
      <c r="Y100" s="53"/>
      <c r="Z100" s="53"/>
      <c r="AA100" s="53"/>
      <c r="AB100" s="53"/>
      <c r="AC100" s="53"/>
      <c r="AD100" s="53"/>
      <c r="AE100" s="53"/>
      <c r="AF100" s="53"/>
      <c r="AG100" s="53"/>
      <c r="AH100" s="53"/>
    </row>
    <row r="101" spans="1:34" ht="12.75" hidden="1" customHeight="1" x14ac:dyDescent="0.2">
      <c r="A101" s="123"/>
      <c r="B101" s="53"/>
      <c r="C101" s="53"/>
      <c r="D101" s="53"/>
      <c r="E101" s="124"/>
      <c r="F101" s="125"/>
      <c r="G101" s="126"/>
      <c r="H101" s="59"/>
      <c r="I101" s="59"/>
      <c r="J101" s="59"/>
      <c r="L101" s="53"/>
      <c r="M101" s="53"/>
      <c r="N101" s="53"/>
      <c r="O101" s="53"/>
      <c r="P101" s="59"/>
      <c r="Q101" s="59"/>
      <c r="R101" s="59"/>
      <c r="T101" s="53"/>
      <c r="U101" s="53"/>
      <c r="V101" s="53"/>
      <c r="W101" s="53"/>
      <c r="X101" s="53"/>
      <c r="Y101" s="53"/>
      <c r="Z101" s="53"/>
      <c r="AA101" s="53"/>
      <c r="AB101" s="53"/>
      <c r="AC101" s="53"/>
      <c r="AD101" s="53"/>
      <c r="AE101" s="53"/>
      <c r="AF101" s="53"/>
      <c r="AG101" s="53"/>
      <c r="AH101" s="53"/>
    </row>
    <row r="102" spans="1:34" ht="12.75" hidden="1" customHeight="1" x14ac:dyDescent="0.2">
      <c r="A102" s="123"/>
      <c r="B102" s="53"/>
      <c r="C102" s="53"/>
      <c r="D102" s="53"/>
      <c r="E102" s="124"/>
      <c r="F102" s="125"/>
      <c r="G102" s="126"/>
      <c r="H102" s="59"/>
      <c r="I102" s="59"/>
      <c r="J102" s="59"/>
      <c r="L102" s="53"/>
      <c r="M102" s="53"/>
      <c r="N102" s="53"/>
      <c r="O102" s="53"/>
      <c r="P102" s="59"/>
      <c r="Q102" s="59"/>
      <c r="R102" s="59"/>
      <c r="T102" s="53"/>
      <c r="U102" s="53"/>
      <c r="V102" s="53"/>
      <c r="W102" s="53"/>
      <c r="X102" s="53"/>
      <c r="Y102" s="53"/>
      <c r="Z102" s="53"/>
      <c r="AA102" s="53"/>
      <c r="AB102" s="53"/>
      <c r="AC102" s="53"/>
      <c r="AD102" s="53"/>
      <c r="AE102" s="53"/>
      <c r="AF102" s="53"/>
      <c r="AG102" s="53"/>
      <c r="AH102" s="53"/>
    </row>
    <row r="103" spans="1:34" ht="12.75" hidden="1" customHeight="1" x14ac:dyDescent="0.2">
      <c r="A103" s="123"/>
      <c r="B103" s="53"/>
      <c r="C103" s="53"/>
      <c r="D103" s="53"/>
      <c r="E103" s="124"/>
      <c r="F103" s="125"/>
      <c r="G103" s="126"/>
      <c r="H103" s="59"/>
      <c r="I103" s="59"/>
      <c r="J103" s="59"/>
      <c r="L103" s="53"/>
      <c r="M103" s="53"/>
      <c r="N103" s="53"/>
      <c r="O103" s="53"/>
      <c r="P103" s="59"/>
      <c r="Q103" s="59"/>
      <c r="R103" s="59"/>
      <c r="T103" s="53"/>
      <c r="U103" s="53"/>
      <c r="V103" s="53"/>
      <c r="W103" s="53"/>
      <c r="X103" s="53"/>
      <c r="Y103" s="53"/>
      <c r="Z103" s="53"/>
      <c r="AA103" s="53"/>
      <c r="AB103" s="53"/>
      <c r="AC103" s="53"/>
      <c r="AD103" s="53"/>
      <c r="AE103" s="53"/>
      <c r="AF103" s="53"/>
      <c r="AG103" s="53"/>
      <c r="AH103" s="53"/>
    </row>
    <row r="104" spans="1:34" ht="12.75" hidden="1" customHeight="1" x14ac:dyDescent="0.2">
      <c r="A104" s="123"/>
      <c r="B104" s="53"/>
      <c r="C104" s="53"/>
      <c r="D104" s="53"/>
      <c r="E104" s="124"/>
      <c r="F104" s="125"/>
      <c r="G104" s="126"/>
      <c r="H104" s="59"/>
      <c r="I104" s="59"/>
      <c r="J104" s="59"/>
      <c r="L104" s="53"/>
      <c r="M104" s="53"/>
      <c r="N104" s="53"/>
      <c r="O104" s="53"/>
      <c r="P104" s="59"/>
      <c r="Q104" s="59"/>
      <c r="R104" s="59"/>
      <c r="T104" s="53"/>
      <c r="U104" s="53"/>
      <c r="V104" s="53"/>
      <c r="W104" s="53"/>
      <c r="X104" s="53"/>
      <c r="Y104" s="53"/>
      <c r="Z104" s="53"/>
      <c r="AA104" s="53"/>
      <c r="AB104" s="53"/>
      <c r="AC104" s="53"/>
      <c r="AD104" s="53"/>
      <c r="AE104" s="53"/>
      <c r="AF104" s="53"/>
      <c r="AG104" s="53"/>
      <c r="AH104" s="53"/>
    </row>
    <row r="105" spans="1:34" ht="12.75" hidden="1" customHeight="1" x14ac:dyDescent="0.2">
      <c r="A105" s="123"/>
      <c r="B105" s="53"/>
      <c r="C105" s="53"/>
      <c r="D105" s="53"/>
      <c r="E105" s="124"/>
      <c r="F105" s="125"/>
      <c r="G105" s="126"/>
      <c r="H105" s="59"/>
      <c r="I105" s="59"/>
      <c r="J105" s="59"/>
      <c r="L105" s="53"/>
      <c r="M105" s="53"/>
      <c r="N105" s="53"/>
      <c r="O105" s="53"/>
      <c r="P105" s="59"/>
      <c r="Q105" s="59"/>
      <c r="R105" s="59"/>
      <c r="T105" s="53"/>
      <c r="U105" s="53"/>
      <c r="V105" s="53"/>
      <c r="W105" s="53"/>
      <c r="X105" s="53"/>
      <c r="Y105" s="53"/>
      <c r="Z105" s="53"/>
      <c r="AA105" s="53"/>
      <c r="AB105" s="53"/>
      <c r="AC105" s="53"/>
      <c r="AD105" s="53"/>
      <c r="AE105" s="53"/>
      <c r="AF105" s="53"/>
      <c r="AG105" s="53"/>
      <c r="AH105" s="53"/>
    </row>
    <row r="106" spans="1:34" ht="12.75" hidden="1" customHeight="1" x14ac:dyDescent="0.2">
      <c r="A106" s="123"/>
      <c r="B106" s="53"/>
      <c r="C106" s="53"/>
      <c r="D106" s="53"/>
      <c r="E106" s="124"/>
      <c r="F106" s="125"/>
      <c r="G106" s="126"/>
      <c r="H106" s="59"/>
      <c r="I106" s="59"/>
      <c r="J106" s="59"/>
      <c r="L106" s="53"/>
      <c r="M106" s="53"/>
      <c r="N106" s="53"/>
      <c r="O106" s="53"/>
      <c r="P106" s="59"/>
      <c r="Q106" s="59"/>
      <c r="R106" s="59"/>
      <c r="T106" s="53"/>
      <c r="U106" s="53"/>
      <c r="V106" s="53"/>
      <c r="W106" s="53"/>
      <c r="X106" s="53"/>
      <c r="Y106" s="53"/>
      <c r="Z106" s="53"/>
      <c r="AA106" s="53"/>
      <c r="AB106" s="53"/>
      <c r="AC106" s="53"/>
      <c r="AD106" s="53"/>
      <c r="AE106" s="53"/>
      <c r="AF106" s="53"/>
      <c r="AG106" s="53"/>
      <c r="AH106" s="53"/>
    </row>
    <row r="107" spans="1:34" ht="12.75" hidden="1" customHeight="1" x14ac:dyDescent="0.2">
      <c r="A107" s="123"/>
      <c r="B107" s="53"/>
      <c r="C107" s="53"/>
      <c r="D107" s="53"/>
      <c r="E107" s="124"/>
      <c r="F107" s="125"/>
      <c r="G107" s="126"/>
      <c r="H107" s="59"/>
      <c r="I107" s="59"/>
      <c r="J107" s="59"/>
      <c r="L107" s="53"/>
      <c r="M107" s="53"/>
      <c r="N107" s="53"/>
      <c r="O107" s="53"/>
      <c r="P107" s="59"/>
      <c r="Q107" s="59"/>
      <c r="R107" s="59"/>
      <c r="T107" s="53"/>
      <c r="U107" s="53"/>
      <c r="V107" s="53"/>
      <c r="W107" s="53"/>
      <c r="X107" s="53"/>
      <c r="Y107" s="53"/>
      <c r="Z107" s="53"/>
      <c r="AA107" s="53"/>
      <c r="AB107" s="53"/>
      <c r="AC107" s="53"/>
      <c r="AD107" s="53"/>
      <c r="AE107" s="53"/>
      <c r="AF107" s="53"/>
      <c r="AG107" s="53"/>
      <c r="AH107" s="53"/>
    </row>
    <row r="108" spans="1:34" ht="12.75" hidden="1" customHeight="1" x14ac:dyDescent="0.2">
      <c r="A108" s="123"/>
      <c r="B108" s="53"/>
      <c r="C108" s="53"/>
      <c r="D108" s="53"/>
      <c r="E108" s="124"/>
      <c r="F108" s="125"/>
      <c r="G108" s="126"/>
      <c r="H108" s="59"/>
      <c r="I108" s="59"/>
      <c r="J108" s="59"/>
      <c r="L108" s="53"/>
      <c r="M108" s="53"/>
      <c r="N108" s="53"/>
      <c r="O108" s="53"/>
      <c r="P108" s="59"/>
      <c r="Q108" s="59"/>
      <c r="R108" s="59"/>
      <c r="T108" s="53"/>
      <c r="U108" s="53"/>
      <c r="V108" s="53"/>
      <c r="W108" s="53"/>
      <c r="X108" s="53"/>
      <c r="Y108" s="53"/>
      <c r="Z108" s="53"/>
      <c r="AA108" s="53"/>
      <c r="AB108" s="53"/>
      <c r="AC108" s="53"/>
      <c r="AD108" s="53"/>
      <c r="AE108" s="53"/>
      <c r="AF108" s="53"/>
      <c r="AG108" s="53"/>
      <c r="AH108" s="53"/>
    </row>
    <row r="109" spans="1:34" ht="12.75" hidden="1" customHeight="1" x14ac:dyDescent="0.2">
      <c r="A109" s="123"/>
      <c r="B109" s="53"/>
      <c r="C109" s="53"/>
      <c r="D109" s="53"/>
      <c r="E109" s="124"/>
      <c r="F109" s="125"/>
      <c r="G109" s="126"/>
      <c r="H109" s="59"/>
      <c r="I109" s="59"/>
      <c r="J109" s="59"/>
      <c r="L109" s="53"/>
      <c r="M109" s="53"/>
      <c r="N109" s="53"/>
      <c r="O109" s="53"/>
      <c r="P109" s="59"/>
      <c r="Q109" s="59"/>
      <c r="R109" s="59"/>
      <c r="T109" s="53"/>
      <c r="U109" s="53"/>
      <c r="V109" s="53"/>
      <c r="W109" s="53"/>
      <c r="X109" s="53"/>
      <c r="Y109" s="53"/>
      <c r="Z109" s="53"/>
      <c r="AA109" s="53"/>
      <c r="AB109" s="53"/>
      <c r="AC109" s="53"/>
      <c r="AD109" s="53"/>
      <c r="AE109" s="53"/>
      <c r="AF109" s="53"/>
      <c r="AG109" s="53"/>
      <c r="AH109" s="53"/>
    </row>
    <row r="110" spans="1:34" ht="12.75" hidden="1" customHeight="1" x14ac:dyDescent="0.2">
      <c r="A110" s="123"/>
      <c r="B110" s="53"/>
      <c r="C110" s="53"/>
      <c r="D110" s="53"/>
      <c r="E110" s="124"/>
      <c r="F110" s="125"/>
      <c r="G110" s="126"/>
      <c r="H110" s="59"/>
      <c r="I110" s="59"/>
      <c r="J110" s="59"/>
      <c r="L110" s="53"/>
      <c r="M110" s="53"/>
      <c r="N110" s="53"/>
      <c r="O110" s="53"/>
      <c r="P110" s="59"/>
      <c r="Q110" s="59"/>
      <c r="R110" s="59"/>
      <c r="T110" s="53"/>
      <c r="U110" s="53"/>
      <c r="V110" s="53"/>
      <c r="W110" s="53"/>
      <c r="X110" s="53"/>
      <c r="Y110" s="53"/>
      <c r="Z110" s="53"/>
      <c r="AA110" s="53"/>
      <c r="AB110" s="53"/>
      <c r="AC110" s="53"/>
      <c r="AD110" s="53"/>
      <c r="AE110" s="53"/>
      <c r="AF110" s="53"/>
      <c r="AG110" s="53"/>
      <c r="AH110" s="53"/>
    </row>
    <row r="111" spans="1:34" ht="12.75" hidden="1" customHeight="1" x14ac:dyDescent="0.2">
      <c r="A111" s="123"/>
      <c r="B111" s="53"/>
      <c r="C111" s="53"/>
      <c r="D111" s="53"/>
      <c r="E111" s="124"/>
      <c r="F111" s="125"/>
      <c r="G111" s="126"/>
      <c r="H111" s="59"/>
      <c r="I111" s="59"/>
      <c r="J111" s="59"/>
      <c r="L111" s="53"/>
      <c r="M111" s="53"/>
      <c r="N111" s="53"/>
      <c r="O111" s="53"/>
      <c r="P111" s="59"/>
      <c r="Q111" s="59"/>
      <c r="R111" s="59"/>
      <c r="T111" s="53"/>
      <c r="U111" s="53"/>
      <c r="V111" s="53"/>
      <c r="W111" s="53"/>
      <c r="X111" s="53"/>
      <c r="Y111" s="53"/>
      <c r="Z111" s="53"/>
      <c r="AA111" s="53"/>
      <c r="AB111" s="53"/>
      <c r="AC111" s="53"/>
      <c r="AD111" s="53"/>
      <c r="AE111" s="53"/>
      <c r="AF111" s="53"/>
      <c r="AG111" s="53"/>
      <c r="AH111" s="53"/>
    </row>
    <row r="112" spans="1:34" ht="12.75" hidden="1" customHeight="1" x14ac:dyDescent="0.2">
      <c r="A112" s="123"/>
      <c r="B112" s="53"/>
      <c r="C112" s="53"/>
      <c r="D112" s="53"/>
      <c r="E112" s="124"/>
      <c r="F112" s="125"/>
      <c r="G112" s="126"/>
      <c r="H112" s="59"/>
      <c r="I112" s="59"/>
      <c r="J112" s="59"/>
      <c r="L112" s="53"/>
      <c r="M112" s="53"/>
      <c r="N112" s="53"/>
      <c r="O112" s="53"/>
      <c r="P112" s="59"/>
      <c r="Q112" s="59"/>
      <c r="R112" s="59"/>
      <c r="T112" s="53"/>
      <c r="U112" s="53"/>
      <c r="V112" s="53"/>
      <c r="W112" s="53"/>
      <c r="X112" s="53"/>
      <c r="Y112" s="53"/>
      <c r="Z112" s="53"/>
      <c r="AA112" s="53"/>
      <c r="AB112" s="53"/>
      <c r="AC112" s="53"/>
      <c r="AD112" s="53"/>
      <c r="AE112" s="53"/>
      <c r="AF112" s="53"/>
      <c r="AG112" s="53"/>
      <c r="AH112" s="53"/>
    </row>
    <row r="113" spans="1:34" ht="12.75" hidden="1" customHeight="1" x14ac:dyDescent="0.2">
      <c r="A113" s="123"/>
      <c r="B113" s="53"/>
      <c r="C113" s="53"/>
      <c r="D113" s="53"/>
      <c r="E113" s="124"/>
      <c r="F113" s="125"/>
      <c r="G113" s="126"/>
      <c r="H113" s="59"/>
      <c r="I113" s="59"/>
      <c r="J113" s="59"/>
      <c r="L113" s="53"/>
      <c r="M113" s="53"/>
      <c r="N113" s="53"/>
      <c r="O113" s="53"/>
      <c r="P113" s="59"/>
      <c r="Q113" s="59"/>
      <c r="R113" s="59"/>
      <c r="T113" s="53"/>
      <c r="U113" s="53"/>
      <c r="V113" s="53"/>
      <c r="W113" s="53"/>
      <c r="X113" s="53"/>
      <c r="Y113" s="53"/>
      <c r="Z113" s="53"/>
      <c r="AA113" s="53"/>
      <c r="AB113" s="53"/>
      <c r="AC113" s="53"/>
      <c r="AD113" s="53"/>
      <c r="AE113" s="53"/>
      <c r="AF113" s="53"/>
      <c r="AG113" s="53"/>
      <c r="AH113" s="53"/>
    </row>
    <row r="114" spans="1:34" ht="12.75" hidden="1" customHeight="1" x14ac:dyDescent="0.2">
      <c r="A114" s="123"/>
      <c r="B114" s="53"/>
      <c r="C114" s="53"/>
      <c r="D114" s="53"/>
      <c r="E114" s="124"/>
      <c r="F114" s="125"/>
      <c r="G114" s="126"/>
      <c r="H114" s="59"/>
      <c r="I114" s="59"/>
      <c r="J114" s="59"/>
      <c r="L114" s="53"/>
      <c r="M114" s="53"/>
      <c r="N114" s="53"/>
      <c r="O114" s="53"/>
      <c r="P114" s="59"/>
      <c r="Q114" s="59"/>
      <c r="R114" s="59"/>
      <c r="T114" s="53"/>
      <c r="U114" s="53"/>
      <c r="V114" s="53"/>
      <c r="W114" s="53"/>
      <c r="X114" s="53"/>
      <c r="Y114" s="53"/>
      <c r="Z114" s="53"/>
      <c r="AA114" s="53"/>
      <c r="AB114" s="53"/>
      <c r="AC114" s="53"/>
      <c r="AD114" s="53"/>
      <c r="AE114" s="53"/>
      <c r="AF114" s="53"/>
      <c r="AG114" s="53"/>
      <c r="AH114" s="53"/>
    </row>
    <row r="115" spans="1:34" ht="12.75" hidden="1" customHeight="1" x14ac:dyDescent="0.2">
      <c r="A115" s="123"/>
      <c r="B115" s="53"/>
      <c r="C115" s="53"/>
      <c r="D115" s="53"/>
      <c r="E115" s="124"/>
      <c r="F115" s="125"/>
      <c r="G115" s="126"/>
      <c r="H115" s="59"/>
      <c r="I115" s="59"/>
      <c r="J115" s="59"/>
      <c r="L115" s="53"/>
      <c r="M115" s="53"/>
      <c r="N115" s="53"/>
      <c r="O115" s="53"/>
      <c r="P115" s="59"/>
      <c r="Q115" s="59"/>
      <c r="R115" s="59"/>
      <c r="T115" s="53"/>
      <c r="U115" s="53"/>
      <c r="V115" s="53"/>
      <c r="W115" s="53"/>
      <c r="X115" s="53"/>
      <c r="Y115" s="53"/>
      <c r="Z115" s="53"/>
      <c r="AA115" s="53"/>
      <c r="AB115" s="53"/>
      <c r="AC115" s="53"/>
      <c r="AD115" s="53"/>
      <c r="AE115" s="53"/>
      <c r="AF115" s="53"/>
      <c r="AG115" s="53"/>
      <c r="AH115" s="53"/>
    </row>
    <row r="116" spans="1:34" ht="12.75" hidden="1" customHeight="1" x14ac:dyDescent="0.2">
      <c r="A116" s="123"/>
      <c r="B116" s="53"/>
      <c r="C116" s="53"/>
      <c r="D116" s="53"/>
      <c r="E116" s="124"/>
      <c r="F116" s="125"/>
      <c r="G116" s="126"/>
      <c r="H116" s="59"/>
      <c r="I116" s="59"/>
      <c r="J116" s="59"/>
      <c r="L116" s="53"/>
      <c r="M116" s="53"/>
      <c r="N116" s="53"/>
      <c r="O116" s="53"/>
      <c r="P116" s="59"/>
      <c r="Q116" s="59"/>
      <c r="R116" s="59"/>
      <c r="T116" s="53"/>
      <c r="U116" s="53"/>
      <c r="V116" s="53"/>
      <c r="W116" s="53"/>
      <c r="X116" s="53"/>
      <c r="Y116" s="53"/>
      <c r="Z116" s="53"/>
      <c r="AA116" s="53"/>
      <c r="AB116" s="53"/>
      <c r="AC116" s="53"/>
      <c r="AD116" s="53"/>
      <c r="AE116" s="53"/>
      <c r="AF116" s="53"/>
      <c r="AG116" s="53"/>
      <c r="AH116" s="53"/>
    </row>
    <row r="117" spans="1:34" ht="12.75" hidden="1" customHeight="1" x14ac:dyDescent="0.2">
      <c r="A117" s="123"/>
      <c r="B117" s="53"/>
      <c r="C117" s="53"/>
      <c r="D117" s="53"/>
      <c r="E117" s="124"/>
      <c r="F117" s="125"/>
      <c r="G117" s="126"/>
      <c r="H117" s="59"/>
      <c r="I117" s="59"/>
      <c r="J117" s="59"/>
      <c r="L117" s="53"/>
      <c r="M117" s="53"/>
      <c r="N117" s="53"/>
      <c r="O117" s="53"/>
      <c r="P117" s="59"/>
      <c r="Q117" s="59"/>
      <c r="R117" s="59"/>
      <c r="T117" s="53"/>
      <c r="U117" s="53"/>
      <c r="V117" s="53"/>
      <c r="W117" s="53"/>
      <c r="X117" s="53"/>
      <c r="Y117" s="53"/>
      <c r="Z117" s="53"/>
      <c r="AA117" s="53"/>
      <c r="AB117" s="53"/>
      <c r="AC117" s="53"/>
      <c r="AD117" s="53"/>
      <c r="AE117" s="53"/>
      <c r="AF117" s="53"/>
      <c r="AG117" s="53"/>
      <c r="AH117" s="53"/>
    </row>
    <row r="118" spans="1:34" ht="12.75" hidden="1" customHeight="1" x14ac:dyDescent="0.2">
      <c r="A118" s="123"/>
      <c r="B118" s="53"/>
      <c r="C118" s="53"/>
      <c r="D118" s="53"/>
      <c r="E118" s="124"/>
      <c r="F118" s="125"/>
      <c r="G118" s="126"/>
      <c r="H118" s="59"/>
      <c r="I118" s="59"/>
      <c r="J118" s="59"/>
      <c r="L118" s="53"/>
      <c r="M118" s="53"/>
      <c r="N118" s="53"/>
      <c r="O118" s="53"/>
      <c r="P118" s="59"/>
      <c r="Q118" s="59"/>
      <c r="R118" s="59"/>
      <c r="T118" s="53"/>
      <c r="U118" s="53"/>
      <c r="V118" s="53"/>
      <c r="W118" s="53"/>
      <c r="X118" s="53"/>
      <c r="Y118" s="53"/>
      <c r="Z118" s="53"/>
      <c r="AA118" s="53"/>
      <c r="AB118" s="53"/>
      <c r="AC118" s="53"/>
      <c r="AD118" s="53"/>
      <c r="AE118" s="53"/>
      <c r="AF118" s="53"/>
      <c r="AG118" s="53"/>
      <c r="AH118" s="53"/>
    </row>
    <row r="119" spans="1:34" ht="12.75" hidden="1" customHeight="1" x14ac:dyDescent="0.2">
      <c r="A119" s="123"/>
      <c r="B119" s="53"/>
      <c r="C119" s="53"/>
      <c r="D119" s="53"/>
      <c r="E119" s="124"/>
      <c r="F119" s="125"/>
      <c r="G119" s="126"/>
      <c r="H119" s="59"/>
      <c r="I119" s="59"/>
      <c r="J119" s="59"/>
      <c r="L119" s="53"/>
      <c r="M119" s="53"/>
      <c r="N119" s="53"/>
      <c r="O119" s="53"/>
      <c r="P119" s="59"/>
      <c r="Q119" s="59"/>
      <c r="R119" s="59"/>
      <c r="T119" s="53"/>
      <c r="U119" s="53"/>
      <c r="V119" s="53"/>
      <c r="W119" s="53"/>
      <c r="X119" s="53"/>
      <c r="Y119" s="53"/>
      <c r="Z119" s="53"/>
      <c r="AA119" s="53"/>
      <c r="AB119" s="53"/>
      <c r="AC119" s="53"/>
      <c r="AD119" s="53"/>
      <c r="AE119" s="53"/>
      <c r="AF119" s="53"/>
      <c r="AG119" s="53"/>
      <c r="AH119" s="53"/>
    </row>
    <row r="120" spans="1:34" ht="12.75" hidden="1" customHeight="1" x14ac:dyDescent="0.2">
      <c r="A120" s="123"/>
      <c r="B120" s="53"/>
      <c r="C120" s="53"/>
      <c r="D120" s="53"/>
      <c r="E120" s="124"/>
      <c r="F120" s="125"/>
      <c r="G120" s="126"/>
      <c r="H120" s="59"/>
      <c r="I120" s="59"/>
      <c r="J120" s="59"/>
      <c r="L120" s="53"/>
      <c r="M120" s="53"/>
      <c r="N120" s="53"/>
      <c r="O120" s="53"/>
      <c r="P120" s="59"/>
      <c r="Q120" s="59"/>
      <c r="R120" s="59"/>
      <c r="T120" s="53"/>
      <c r="U120" s="53"/>
      <c r="V120" s="53"/>
      <c r="W120" s="53"/>
      <c r="X120" s="53"/>
      <c r="Y120" s="53"/>
      <c r="Z120" s="53"/>
      <c r="AA120" s="53"/>
      <c r="AB120" s="53"/>
      <c r="AC120" s="53"/>
      <c r="AD120" s="53"/>
      <c r="AE120" s="53"/>
      <c r="AF120" s="53"/>
      <c r="AG120" s="53"/>
      <c r="AH120" s="53"/>
    </row>
    <row r="121" spans="1:34" ht="12.75" hidden="1" customHeight="1" x14ac:dyDescent="0.2">
      <c r="A121" s="123"/>
      <c r="B121" s="53"/>
      <c r="C121" s="53"/>
      <c r="D121" s="53"/>
      <c r="E121" s="124"/>
      <c r="F121" s="125"/>
      <c r="G121" s="126"/>
      <c r="H121" s="59"/>
      <c r="I121" s="59"/>
      <c r="J121" s="59"/>
      <c r="L121" s="53"/>
      <c r="M121" s="53"/>
      <c r="N121" s="53"/>
      <c r="O121" s="53"/>
      <c r="P121" s="59"/>
      <c r="Q121" s="59"/>
      <c r="R121" s="59"/>
      <c r="T121" s="53"/>
      <c r="U121" s="53"/>
      <c r="V121" s="53"/>
      <c r="W121" s="53"/>
      <c r="X121" s="53"/>
      <c r="Y121" s="53"/>
      <c r="Z121" s="53"/>
      <c r="AA121" s="53"/>
      <c r="AB121" s="53"/>
      <c r="AC121" s="53"/>
      <c r="AD121" s="53"/>
      <c r="AE121" s="53"/>
      <c r="AF121" s="53"/>
      <c r="AG121" s="53"/>
      <c r="AH121" s="53"/>
    </row>
    <row r="122" spans="1:34" ht="12.75" hidden="1" customHeight="1" x14ac:dyDescent="0.2">
      <c r="A122" s="123"/>
      <c r="B122" s="53"/>
      <c r="C122" s="53"/>
      <c r="D122" s="53"/>
      <c r="E122" s="124"/>
      <c r="F122" s="125"/>
      <c r="G122" s="126"/>
      <c r="H122" s="59"/>
      <c r="I122" s="59"/>
      <c r="J122" s="59"/>
      <c r="L122" s="53"/>
      <c r="M122" s="53"/>
      <c r="N122" s="53"/>
      <c r="O122" s="53"/>
      <c r="P122" s="59"/>
      <c r="Q122" s="59"/>
      <c r="R122" s="59"/>
      <c r="T122" s="53"/>
      <c r="U122" s="53"/>
      <c r="V122" s="53"/>
      <c r="W122" s="53"/>
      <c r="X122" s="53"/>
      <c r="Y122" s="53"/>
      <c r="Z122" s="53"/>
      <c r="AA122" s="53"/>
      <c r="AB122" s="53"/>
      <c r="AC122" s="53"/>
      <c r="AD122" s="53"/>
      <c r="AE122" s="53"/>
      <c r="AF122" s="53"/>
      <c r="AG122" s="53"/>
      <c r="AH122" s="53"/>
    </row>
    <row r="123" spans="1:34" ht="12.75" hidden="1" customHeight="1" x14ac:dyDescent="0.2">
      <c r="A123" s="123"/>
      <c r="B123" s="53"/>
      <c r="C123" s="53"/>
      <c r="D123" s="53"/>
      <c r="E123" s="124"/>
      <c r="F123" s="125"/>
      <c r="G123" s="126"/>
      <c r="H123" s="59"/>
      <c r="I123" s="59"/>
      <c r="J123" s="59"/>
      <c r="L123" s="53"/>
      <c r="M123" s="53"/>
      <c r="N123" s="53"/>
      <c r="O123" s="53"/>
      <c r="P123" s="59"/>
      <c r="Q123" s="59"/>
      <c r="R123" s="59"/>
      <c r="T123" s="53"/>
      <c r="U123" s="53"/>
      <c r="V123" s="53"/>
      <c r="W123" s="53"/>
      <c r="X123" s="53"/>
      <c r="Y123" s="53"/>
      <c r="Z123" s="53"/>
      <c r="AA123" s="53"/>
      <c r="AB123" s="53"/>
      <c r="AC123" s="53"/>
      <c r="AD123" s="53"/>
      <c r="AE123" s="53"/>
      <c r="AF123" s="53"/>
      <c r="AG123" s="53"/>
      <c r="AH123" s="53"/>
    </row>
    <row r="124" spans="1:34" ht="12.75" hidden="1" customHeight="1" x14ac:dyDescent="0.2">
      <c r="A124" s="123"/>
      <c r="B124" s="53"/>
      <c r="C124" s="53"/>
      <c r="D124" s="53"/>
      <c r="E124" s="124"/>
      <c r="F124" s="125"/>
      <c r="G124" s="126"/>
      <c r="H124" s="59"/>
      <c r="I124" s="59"/>
      <c r="J124" s="59"/>
      <c r="L124" s="53"/>
      <c r="M124" s="53"/>
      <c r="N124" s="53"/>
      <c r="O124" s="53"/>
      <c r="P124" s="59"/>
      <c r="Q124" s="59"/>
      <c r="R124" s="59"/>
      <c r="T124" s="53"/>
      <c r="U124" s="53"/>
      <c r="V124" s="53"/>
      <c r="W124" s="53"/>
      <c r="X124" s="53"/>
      <c r="Y124" s="53"/>
      <c r="Z124" s="53"/>
      <c r="AA124" s="53"/>
      <c r="AB124" s="53"/>
      <c r="AC124" s="53"/>
      <c r="AD124" s="53"/>
      <c r="AE124" s="53"/>
      <c r="AF124" s="53"/>
      <c r="AG124" s="53"/>
      <c r="AH124" s="53"/>
    </row>
    <row r="125" spans="1:34" ht="12.75" hidden="1" customHeight="1" x14ac:dyDescent="0.2">
      <c r="A125" s="123"/>
      <c r="B125" s="53"/>
      <c r="C125" s="53"/>
      <c r="D125" s="53"/>
      <c r="E125" s="124"/>
      <c r="F125" s="125"/>
      <c r="G125" s="126"/>
      <c r="H125" s="59"/>
      <c r="I125" s="59"/>
      <c r="J125" s="59"/>
      <c r="L125" s="53"/>
      <c r="M125" s="53"/>
      <c r="N125" s="53"/>
      <c r="O125" s="53"/>
      <c r="P125" s="59"/>
      <c r="Q125" s="59"/>
      <c r="R125" s="59"/>
      <c r="T125" s="53"/>
      <c r="U125" s="53"/>
      <c r="V125" s="53"/>
      <c r="W125" s="53"/>
      <c r="X125" s="53"/>
      <c r="Y125" s="53"/>
      <c r="Z125" s="53"/>
      <c r="AA125" s="53"/>
      <c r="AB125" s="53"/>
      <c r="AC125" s="53"/>
      <c r="AD125" s="53"/>
      <c r="AE125" s="53"/>
      <c r="AF125" s="53"/>
      <c r="AG125" s="53"/>
      <c r="AH125" s="53"/>
    </row>
    <row r="126" spans="1:34" ht="12.75" hidden="1" customHeight="1" x14ac:dyDescent="0.2">
      <c r="A126" s="123"/>
      <c r="B126" s="53"/>
      <c r="C126" s="53"/>
      <c r="D126" s="53"/>
      <c r="E126" s="124"/>
      <c r="F126" s="125"/>
      <c r="G126" s="126"/>
      <c r="H126" s="59"/>
      <c r="I126" s="59"/>
      <c r="J126" s="59"/>
      <c r="L126" s="53"/>
      <c r="M126" s="53"/>
      <c r="N126" s="53"/>
      <c r="O126" s="53"/>
      <c r="P126" s="59"/>
      <c r="Q126" s="59"/>
      <c r="R126" s="59"/>
      <c r="T126" s="53"/>
      <c r="U126" s="53"/>
      <c r="V126" s="53"/>
      <c r="W126" s="53"/>
      <c r="X126" s="53"/>
      <c r="Y126" s="53"/>
      <c r="Z126" s="53"/>
      <c r="AA126" s="53"/>
      <c r="AB126" s="53"/>
      <c r="AC126" s="53"/>
      <c r="AD126" s="53"/>
      <c r="AE126" s="53"/>
      <c r="AF126" s="53"/>
      <c r="AG126" s="53"/>
      <c r="AH126" s="53"/>
    </row>
    <row r="127" spans="1:34" ht="12.75" hidden="1" customHeight="1" x14ac:dyDescent="0.2">
      <c r="A127" s="123"/>
      <c r="B127" s="53"/>
      <c r="C127" s="53"/>
      <c r="D127" s="53"/>
      <c r="E127" s="124"/>
      <c r="F127" s="125"/>
      <c r="G127" s="126"/>
      <c r="H127" s="59"/>
      <c r="I127" s="59"/>
      <c r="J127" s="59"/>
      <c r="L127" s="53"/>
      <c r="M127" s="53"/>
      <c r="N127" s="53"/>
      <c r="O127" s="53"/>
      <c r="P127" s="59"/>
      <c r="Q127" s="59"/>
      <c r="R127" s="59"/>
      <c r="T127" s="53"/>
      <c r="U127" s="53"/>
      <c r="V127" s="53"/>
      <c r="W127" s="53"/>
      <c r="X127" s="53"/>
      <c r="Y127" s="53"/>
      <c r="Z127" s="53"/>
      <c r="AA127" s="53"/>
      <c r="AB127" s="53"/>
      <c r="AC127" s="53"/>
      <c r="AD127" s="53"/>
      <c r="AE127" s="53"/>
      <c r="AF127" s="53"/>
      <c r="AG127" s="53"/>
      <c r="AH127" s="53"/>
    </row>
    <row r="128" spans="1:34" ht="12.75" hidden="1" customHeight="1" x14ac:dyDescent="0.2">
      <c r="A128" s="123"/>
      <c r="B128" s="53"/>
      <c r="C128" s="53"/>
      <c r="D128" s="53"/>
      <c r="E128" s="124"/>
      <c r="F128" s="125"/>
      <c r="G128" s="126"/>
      <c r="H128" s="59"/>
      <c r="I128" s="59"/>
      <c r="J128" s="59"/>
      <c r="L128" s="53"/>
      <c r="M128" s="53"/>
      <c r="N128" s="53"/>
      <c r="O128" s="53"/>
      <c r="P128" s="59"/>
      <c r="Q128" s="59"/>
      <c r="R128" s="59"/>
      <c r="T128" s="53"/>
      <c r="U128" s="53"/>
      <c r="V128" s="53"/>
      <c r="W128" s="53"/>
      <c r="X128" s="53"/>
      <c r="Y128" s="53"/>
      <c r="Z128" s="53"/>
      <c r="AA128" s="53"/>
      <c r="AB128" s="53"/>
      <c r="AC128" s="53"/>
      <c r="AD128" s="53"/>
      <c r="AE128" s="53"/>
      <c r="AF128" s="53"/>
      <c r="AG128" s="53"/>
      <c r="AH128" s="53"/>
    </row>
    <row r="129" spans="1:34" ht="12.75" hidden="1" customHeight="1" x14ac:dyDescent="0.2">
      <c r="A129" s="123"/>
      <c r="B129" s="53"/>
      <c r="C129" s="53"/>
      <c r="D129" s="53"/>
      <c r="E129" s="124"/>
      <c r="F129" s="125"/>
      <c r="G129" s="126"/>
      <c r="H129" s="59"/>
      <c r="I129" s="59"/>
      <c r="J129" s="59"/>
      <c r="L129" s="53"/>
      <c r="M129" s="53"/>
      <c r="N129" s="53"/>
      <c r="O129" s="53"/>
      <c r="P129" s="59"/>
      <c r="Q129" s="59"/>
      <c r="R129" s="59"/>
      <c r="T129" s="53"/>
      <c r="U129" s="53"/>
      <c r="V129" s="53"/>
      <c r="W129" s="53"/>
      <c r="X129" s="53"/>
      <c r="Y129" s="53"/>
      <c r="Z129" s="53"/>
      <c r="AA129" s="53"/>
      <c r="AB129" s="53"/>
      <c r="AC129" s="53"/>
      <c r="AD129" s="53"/>
      <c r="AE129" s="53"/>
      <c r="AF129" s="53"/>
      <c r="AG129" s="53"/>
      <c r="AH129" s="53"/>
    </row>
    <row r="130" spans="1:34" ht="12.75" hidden="1" customHeight="1" x14ac:dyDescent="0.2">
      <c r="A130" s="123"/>
      <c r="B130" s="53"/>
      <c r="C130" s="53"/>
      <c r="D130" s="53"/>
      <c r="E130" s="124"/>
      <c r="F130" s="125"/>
      <c r="G130" s="126"/>
      <c r="H130" s="59"/>
      <c r="I130" s="59"/>
      <c r="J130" s="59"/>
      <c r="L130" s="53"/>
      <c r="M130" s="53"/>
      <c r="N130" s="53"/>
      <c r="O130" s="53"/>
      <c r="P130" s="59"/>
      <c r="Q130" s="59"/>
      <c r="R130" s="59"/>
      <c r="T130" s="53"/>
      <c r="U130" s="53"/>
      <c r="V130" s="53"/>
      <c r="W130" s="53"/>
      <c r="X130" s="53"/>
      <c r="Y130" s="53"/>
      <c r="Z130" s="53"/>
      <c r="AA130" s="53"/>
      <c r="AB130" s="53"/>
      <c r="AC130" s="53"/>
      <c r="AD130" s="53"/>
      <c r="AE130" s="53"/>
      <c r="AF130" s="53"/>
      <c r="AG130" s="53"/>
      <c r="AH130" s="53"/>
    </row>
    <row r="131" spans="1:34" ht="12.75" hidden="1" customHeight="1" x14ac:dyDescent="0.2">
      <c r="A131" s="123"/>
      <c r="B131" s="53"/>
      <c r="C131" s="53"/>
      <c r="D131" s="53"/>
      <c r="E131" s="124"/>
      <c r="F131" s="125"/>
      <c r="G131" s="126"/>
      <c r="H131" s="59"/>
      <c r="I131" s="59"/>
      <c r="J131" s="59"/>
      <c r="L131" s="53"/>
      <c r="M131" s="53"/>
      <c r="N131" s="53"/>
      <c r="O131" s="53"/>
      <c r="P131" s="59"/>
      <c r="Q131" s="59"/>
      <c r="R131" s="59"/>
      <c r="T131" s="53"/>
      <c r="U131" s="53"/>
      <c r="V131" s="53"/>
      <c r="W131" s="53"/>
      <c r="X131" s="53"/>
      <c r="Y131" s="53"/>
      <c r="Z131" s="53"/>
      <c r="AA131" s="53"/>
      <c r="AB131" s="53"/>
      <c r="AC131" s="53"/>
      <c r="AD131" s="53"/>
      <c r="AE131" s="53"/>
      <c r="AF131" s="53"/>
      <c r="AG131" s="53"/>
      <c r="AH131" s="53"/>
    </row>
    <row r="132" spans="1:34" ht="12.75" hidden="1" customHeight="1" x14ac:dyDescent="0.2">
      <c r="A132" s="123"/>
      <c r="B132" s="53"/>
      <c r="C132" s="53"/>
      <c r="D132" s="53"/>
      <c r="E132" s="124"/>
      <c r="F132" s="125"/>
      <c r="G132" s="126"/>
      <c r="H132" s="59"/>
      <c r="I132" s="59"/>
      <c r="J132" s="59"/>
      <c r="L132" s="53"/>
      <c r="M132" s="53"/>
      <c r="N132" s="53"/>
      <c r="O132" s="53"/>
      <c r="P132" s="59"/>
      <c r="Q132" s="59"/>
      <c r="R132" s="59"/>
      <c r="T132" s="53"/>
      <c r="U132" s="53"/>
      <c r="V132" s="53"/>
      <c r="W132" s="53"/>
      <c r="X132" s="53"/>
      <c r="Y132" s="53"/>
      <c r="Z132" s="53"/>
      <c r="AA132" s="53"/>
      <c r="AB132" s="53"/>
      <c r="AC132" s="53"/>
      <c r="AD132" s="53"/>
      <c r="AE132" s="53"/>
      <c r="AF132" s="53"/>
      <c r="AG132" s="53"/>
      <c r="AH132" s="53"/>
    </row>
    <row r="133" spans="1:34" ht="12.75" hidden="1" customHeight="1" x14ac:dyDescent="0.2">
      <c r="A133" s="123"/>
      <c r="B133" s="53"/>
      <c r="C133" s="53"/>
      <c r="D133" s="53"/>
      <c r="E133" s="124"/>
      <c r="F133" s="125"/>
      <c r="G133" s="126"/>
      <c r="H133" s="59"/>
      <c r="I133" s="59"/>
      <c r="J133" s="59"/>
      <c r="L133" s="53"/>
      <c r="M133" s="53"/>
      <c r="N133" s="53"/>
      <c r="O133" s="53"/>
      <c r="P133" s="59"/>
      <c r="Q133" s="59"/>
      <c r="R133" s="59"/>
      <c r="T133" s="53"/>
      <c r="U133" s="53"/>
      <c r="V133" s="53"/>
      <c r="W133" s="53"/>
      <c r="X133" s="53"/>
      <c r="Y133" s="53"/>
      <c r="Z133" s="53"/>
      <c r="AA133" s="53"/>
      <c r="AB133" s="53"/>
      <c r="AC133" s="53"/>
      <c r="AD133" s="53"/>
      <c r="AE133" s="53"/>
      <c r="AF133" s="53"/>
      <c r="AG133" s="53"/>
      <c r="AH133" s="53"/>
    </row>
    <row r="134" spans="1:34" ht="12.75" hidden="1" customHeight="1" x14ac:dyDescent="0.2">
      <c r="A134" s="123"/>
      <c r="B134" s="53"/>
      <c r="C134" s="53"/>
      <c r="D134" s="53"/>
      <c r="E134" s="124"/>
      <c r="F134" s="125"/>
      <c r="G134" s="126"/>
      <c r="H134" s="59"/>
      <c r="I134" s="59"/>
      <c r="J134" s="59"/>
      <c r="L134" s="53"/>
      <c r="M134" s="53"/>
      <c r="N134" s="53"/>
      <c r="O134" s="53"/>
      <c r="P134" s="59"/>
      <c r="Q134" s="59"/>
      <c r="R134" s="59"/>
      <c r="T134" s="53"/>
      <c r="U134" s="53"/>
      <c r="V134" s="53"/>
      <c r="W134" s="53"/>
      <c r="X134" s="53"/>
      <c r="Y134" s="53"/>
      <c r="Z134" s="53"/>
      <c r="AA134" s="53"/>
      <c r="AB134" s="53"/>
      <c r="AC134" s="53"/>
      <c r="AD134" s="53"/>
      <c r="AE134" s="53"/>
      <c r="AF134" s="53"/>
      <c r="AG134" s="53"/>
      <c r="AH134" s="53"/>
    </row>
    <row r="135" spans="1:34" ht="12.75" hidden="1" customHeight="1" x14ac:dyDescent="0.2">
      <c r="A135" s="123"/>
      <c r="B135" s="53"/>
      <c r="C135" s="53"/>
      <c r="D135" s="53"/>
      <c r="E135" s="124"/>
      <c r="F135" s="125"/>
      <c r="G135" s="126"/>
      <c r="H135" s="59"/>
      <c r="I135" s="59"/>
      <c r="J135" s="59"/>
      <c r="L135" s="53"/>
      <c r="M135" s="53"/>
      <c r="N135" s="53"/>
      <c r="O135" s="53"/>
      <c r="P135" s="59"/>
      <c r="Q135" s="59"/>
      <c r="R135" s="59"/>
      <c r="T135" s="53"/>
      <c r="U135" s="53"/>
      <c r="V135" s="53"/>
      <c r="W135" s="53"/>
      <c r="X135" s="53"/>
      <c r="Y135" s="53"/>
      <c r="Z135" s="53"/>
      <c r="AA135" s="53"/>
      <c r="AB135" s="53"/>
      <c r="AC135" s="53"/>
      <c r="AD135" s="53"/>
      <c r="AE135" s="53"/>
      <c r="AF135" s="53"/>
      <c r="AG135" s="53"/>
      <c r="AH135" s="53"/>
    </row>
    <row r="136" spans="1:34" ht="12.75" hidden="1" customHeight="1" x14ac:dyDescent="0.2">
      <c r="A136" s="123"/>
      <c r="B136" s="53"/>
      <c r="C136" s="53"/>
      <c r="D136" s="53"/>
      <c r="E136" s="124"/>
      <c r="F136" s="125"/>
      <c r="G136" s="126"/>
      <c r="H136" s="59"/>
      <c r="I136" s="59"/>
      <c r="J136" s="59"/>
      <c r="L136" s="53"/>
      <c r="M136" s="53"/>
      <c r="N136" s="53"/>
      <c r="O136" s="53"/>
      <c r="P136" s="59"/>
      <c r="Q136" s="59"/>
      <c r="R136" s="59"/>
      <c r="T136" s="53"/>
      <c r="U136" s="53"/>
      <c r="V136" s="53"/>
      <c r="W136" s="53"/>
      <c r="X136" s="53"/>
      <c r="Y136" s="53"/>
      <c r="Z136" s="53"/>
      <c r="AA136" s="53"/>
      <c r="AB136" s="53"/>
      <c r="AC136" s="53"/>
      <c r="AD136" s="53"/>
      <c r="AE136" s="53"/>
      <c r="AF136" s="53"/>
      <c r="AG136" s="53"/>
      <c r="AH136" s="53"/>
    </row>
    <row r="137" spans="1:34" ht="12.75" hidden="1" customHeight="1" x14ac:dyDescent="0.2">
      <c r="A137" s="123"/>
      <c r="B137" s="53"/>
      <c r="C137" s="53"/>
      <c r="D137" s="53"/>
      <c r="E137" s="124"/>
      <c r="F137" s="125"/>
      <c r="G137" s="126"/>
      <c r="H137" s="59"/>
      <c r="I137" s="59"/>
      <c r="J137" s="59"/>
      <c r="L137" s="53"/>
      <c r="M137" s="53"/>
      <c r="N137" s="53"/>
      <c r="O137" s="53"/>
      <c r="P137" s="59"/>
      <c r="Q137" s="59"/>
      <c r="R137" s="59"/>
      <c r="T137" s="53"/>
      <c r="U137" s="53"/>
      <c r="V137" s="53"/>
      <c r="W137" s="53"/>
      <c r="X137" s="53"/>
      <c r="Y137" s="53"/>
      <c r="Z137" s="53"/>
      <c r="AA137" s="53"/>
      <c r="AB137" s="53"/>
      <c r="AC137" s="53"/>
      <c r="AD137" s="53"/>
      <c r="AE137" s="53"/>
      <c r="AF137" s="53"/>
      <c r="AG137" s="53"/>
      <c r="AH137" s="53"/>
    </row>
    <row r="138" spans="1:34" ht="12.75" hidden="1" customHeight="1" x14ac:dyDescent="0.2">
      <c r="A138" s="123"/>
      <c r="B138" s="53"/>
      <c r="C138" s="53"/>
      <c r="D138" s="53"/>
      <c r="E138" s="124"/>
      <c r="F138" s="125"/>
      <c r="G138" s="126"/>
      <c r="H138" s="59"/>
      <c r="I138" s="59"/>
      <c r="J138" s="59"/>
      <c r="L138" s="53"/>
      <c r="M138" s="53"/>
      <c r="N138" s="53"/>
      <c r="O138" s="53"/>
      <c r="P138" s="59"/>
      <c r="Q138" s="59"/>
      <c r="R138" s="59"/>
      <c r="T138" s="53"/>
      <c r="U138" s="53"/>
      <c r="V138" s="53"/>
      <c r="W138" s="53"/>
      <c r="X138" s="53"/>
      <c r="Y138" s="53"/>
      <c r="Z138" s="53"/>
      <c r="AA138" s="53"/>
      <c r="AB138" s="53"/>
      <c r="AC138" s="53"/>
      <c r="AD138" s="53"/>
      <c r="AE138" s="53"/>
      <c r="AF138" s="53"/>
      <c r="AG138" s="53"/>
      <c r="AH138" s="53"/>
    </row>
    <row r="139" spans="1:34" ht="12.75" hidden="1" customHeight="1" x14ac:dyDescent="0.2">
      <c r="A139" s="123"/>
      <c r="B139" s="53"/>
      <c r="C139" s="53"/>
      <c r="D139" s="53"/>
      <c r="E139" s="124"/>
      <c r="F139" s="125"/>
      <c r="G139" s="126"/>
      <c r="H139" s="59"/>
      <c r="I139" s="59"/>
      <c r="J139" s="59"/>
      <c r="L139" s="53"/>
      <c r="M139" s="53"/>
      <c r="N139" s="53"/>
      <c r="O139" s="53"/>
      <c r="P139" s="59"/>
      <c r="Q139" s="59"/>
      <c r="R139" s="59"/>
      <c r="T139" s="53"/>
      <c r="U139" s="53"/>
      <c r="V139" s="53"/>
      <c r="W139" s="53"/>
      <c r="X139" s="53"/>
      <c r="Y139" s="53"/>
      <c r="Z139" s="53"/>
      <c r="AA139" s="53"/>
      <c r="AB139" s="53"/>
      <c r="AC139" s="53"/>
      <c r="AD139" s="53"/>
      <c r="AE139" s="53"/>
      <c r="AF139" s="53"/>
      <c r="AG139" s="53"/>
      <c r="AH139" s="53"/>
    </row>
    <row r="140" spans="1:34" ht="12.75" hidden="1" customHeight="1" x14ac:dyDescent="0.2">
      <c r="A140" s="123"/>
      <c r="B140" s="53"/>
      <c r="C140" s="53"/>
      <c r="D140" s="53"/>
      <c r="E140" s="124"/>
      <c r="F140" s="125"/>
      <c r="G140" s="126"/>
      <c r="H140" s="59"/>
      <c r="I140" s="59"/>
      <c r="J140" s="59"/>
      <c r="L140" s="53"/>
      <c r="M140" s="53"/>
      <c r="N140" s="53"/>
      <c r="O140" s="53"/>
      <c r="P140" s="59"/>
      <c r="Q140" s="59"/>
      <c r="R140" s="59"/>
      <c r="T140" s="53"/>
      <c r="U140" s="53"/>
      <c r="V140" s="53"/>
      <c r="W140" s="53"/>
      <c r="X140" s="53"/>
      <c r="Y140" s="53"/>
      <c r="Z140" s="53"/>
      <c r="AA140" s="53"/>
      <c r="AB140" s="53"/>
      <c r="AC140" s="53"/>
      <c r="AD140" s="53"/>
      <c r="AE140" s="53"/>
      <c r="AF140" s="53"/>
      <c r="AG140" s="53"/>
      <c r="AH140" s="53"/>
    </row>
    <row r="141" spans="1:34" ht="12.75" hidden="1" customHeight="1" x14ac:dyDescent="0.2">
      <c r="A141" s="123"/>
      <c r="B141" s="53"/>
      <c r="C141" s="53"/>
      <c r="D141" s="53"/>
      <c r="E141" s="124"/>
      <c r="F141" s="125"/>
      <c r="G141" s="126"/>
      <c r="H141" s="59"/>
      <c r="I141" s="59"/>
      <c r="J141" s="59"/>
      <c r="L141" s="53"/>
      <c r="M141" s="53"/>
      <c r="N141" s="53"/>
      <c r="O141" s="53"/>
      <c r="P141" s="59"/>
      <c r="Q141" s="59"/>
      <c r="R141" s="59"/>
      <c r="T141" s="53"/>
      <c r="U141" s="53"/>
      <c r="V141" s="53"/>
      <c r="W141" s="53"/>
      <c r="X141" s="53"/>
      <c r="Y141" s="53"/>
      <c r="Z141" s="53"/>
      <c r="AA141" s="53"/>
      <c r="AB141" s="53"/>
      <c r="AC141" s="53"/>
      <c r="AD141" s="53"/>
      <c r="AE141" s="53"/>
      <c r="AF141" s="53"/>
      <c r="AG141" s="53"/>
      <c r="AH141" s="53"/>
    </row>
    <row r="142" spans="1:34" ht="12.75" hidden="1" customHeight="1" x14ac:dyDescent="0.2">
      <c r="A142" s="123"/>
      <c r="B142" s="53"/>
      <c r="C142" s="53"/>
      <c r="D142" s="53"/>
      <c r="E142" s="124"/>
      <c r="F142" s="125"/>
      <c r="G142" s="126"/>
      <c r="H142" s="59"/>
      <c r="I142" s="59"/>
      <c r="J142" s="59"/>
      <c r="L142" s="53"/>
      <c r="M142" s="53"/>
      <c r="N142" s="53"/>
      <c r="O142" s="53"/>
      <c r="P142" s="59"/>
      <c r="Q142" s="59"/>
      <c r="R142" s="59"/>
      <c r="T142" s="53"/>
      <c r="U142" s="53"/>
      <c r="V142" s="53"/>
      <c r="W142" s="53"/>
      <c r="X142" s="53"/>
      <c r="Y142" s="53"/>
      <c r="Z142" s="53"/>
      <c r="AA142" s="53"/>
      <c r="AB142" s="53"/>
      <c r="AC142" s="53"/>
      <c r="AD142" s="53"/>
      <c r="AE142" s="53"/>
      <c r="AF142" s="53"/>
      <c r="AG142" s="53"/>
      <c r="AH142" s="53"/>
    </row>
    <row r="143" spans="1:34" ht="12.75" hidden="1" customHeight="1" x14ac:dyDescent="0.2">
      <c r="A143" s="123"/>
      <c r="B143" s="53"/>
      <c r="C143" s="53"/>
      <c r="D143" s="53"/>
      <c r="E143" s="124"/>
      <c r="F143" s="125"/>
      <c r="G143" s="126"/>
      <c r="H143" s="59"/>
      <c r="I143" s="59"/>
      <c r="J143" s="59"/>
      <c r="L143" s="53"/>
      <c r="M143" s="53"/>
      <c r="N143" s="53"/>
      <c r="O143" s="53"/>
      <c r="P143" s="59"/>
      <c r="Q143" s="59"/>
      <c r="R143" s="59"/>
      <c r="T143" s="53"/>
      <c r="U143" s="53"/>
      <c r="V143" s="53"/>
      <c r="W143" s="53"/>
      <c r="X143" s="53"/>
      <c r="Y143" s="53"/>
      <c r="Z143" s="53"/>
      <c r="AA143" s="53"/>
      <c r="AB143" s="53"/>
      <c r="AC143" s="53"/>
      <c r="AD143" s="53"/>
      <c r="AE143" s="53"/>
      <c r="AF143" s="53"/>
      <c r="AG143" s="53"/>
      <c r="AH143" s="53"/>
    </row>
    <row r="144" spans="1:34" ht="12.75" hidden="1" customHeight="1" x14ac:dyDescent="0.2">
      <c r="A144" s="123"/>
      <c r="B144" s="53"/>
      <c r="C144" s="53"/>
      <c r="D144" s="53"/>
      <c r="E144" s="124"/>
      <c r="F144" s="125"/>
      <c r="G144" s="126"/>
      <c r="H144" s="59"/>
      <c r="I144" s="59"/>
      <c r="J144" s="59"/>
      <c r="L144" s="53"/>
      <c r="M144" s="53"/>
      <c r="N144" s="53"/>
      <c r="O144" s="53"/>
      <c r="P144" s="59"/>
      <c r="Q144" s="59"/>
      <c r="R144" s="59"/>
      <c r="T144" s="53"/>
      <c r="U144" s="53"/>
      <c r="V144" s="53"/>
      <c r="W144" s="53"/>
      <c r="X144" s="53"/>
      <c r="Y144" s="53"/>
      <c r="Z144" s="53"/>
      <c r="AA144" s="53"/>
      <c r="AB144" s="53"/>
      <c r="AC144" s="53"/>
      <c r="AD144" s="53"/>
      <c r="AE144" s="53"/>
      <c r="AF144" s="53"/>
      <c r="AG144" s="53"/>
      <c r="AH144" s="53"/>
    </row>
    <row r="145" spans="1:34" ht="12.75" hidden="1" customHeight="1" x14ac:dyDescent="0.2">
      <c r="A145" s="123"/>
      <c r="B145" s="53"/>
      <c r="C145" s="53"/>
      <c r="D145" s="53"/>
      <c r="E145" s="124"/>
      <c r="F145" s="125"/>
      <c r="G145" s="126"/>
      <c r="H145" s="59"/>
      <c r="I145" s="59"/>
      <c r="J145" s="59"/>
      <c r="L145" s="53"/>
      <c r="M145" s="53"/>
      <c r="N145" s="53"/>
      <c r="O145" s="53"/>
      <c r="P145" s="59"/>
      <c r="Q145" s="59"/>
      <c r="R145" s="59"/>
      <c r="T145" s="53"/>
      <c r="U145" s="53"/>
      <c r="V145" s="53"/>
      <c r="W145" s="53"/>
      <c r="X145" s="53"/>
      <c r="Y145" s="53"/>
      <c r="Z145" s="53"/>
      <c r="AA145" s="53"/>
      <c r="AB145" s="53"/>
      <c r="AC145" s="53"/>
      <c r="AD145" s="53"/>
      <c r="AE145" s="53"/>
      <c r="AF145" s="53"/>
      <c r="AG145" s="53"/>
      <c r="AH145" s="53"/>
    </row>
    <row r="146" spans="1:34" ht="12.75" hidden="1" customHeight="1" x14ac:dyDescent="0.2">
      <c r="A146" s="123"/>
      <c r="B146" s="53"/>
      <c r="C146" s="53"/>
      <c r="D146" s="53"/>
      <c r="E146" s="124"/>
      <c r="F146" s="125"/>
      <c r="G146" s="126"/>
      <c r="H146" s="59"/>
      <c r="I146" s="59"/>
      <c r="J146" s="59"/>
      <c r="L146" s="53"/>
      <c r="M146" s="53"/>
      <c r="N146" s="53"/>
      <c r="O146" s="53"/>
      <c r="P146" s="59"/>
      <c r="Q146" s="59"/>
      <c r="R146" s="59"/>
      <c r="T146" s="53"/>
      <c r="U146" s="53"/>
      <c r="V146" s="53"/>
      <c r="W146" s="53"/>
      <c r="X146" s="53"/>
      <c r="Y146" s="53"/>
      <c r="Z146" s="53"/>
      <c r="AA146" s="53"/>
      <c r="AB146" s="53"/>
      <c r="AC146" s="53"/>
      <c r="AD146" s="53"/>
      <c r="AE146" s="53"/>
      <c r="AF146" s="53"/>
      <c r="AG146" s="53"/>
      <c r="AH146" s="53"/>
    </row>
    <row r="147" spans="1:34" ht="12.75" hidden="1" customHeight="1" x14ac:dyDescent="0.2">
      <c r="A147" s="123"/>
      <c r="B147" s="53"/>
      <c r="C147" s="53"/>
      <c r="D147" s="53"/>
      <c r="E147" s="124"/>
      <c r="F147" s="125"/>
      <c r="G147" s="126"/>
      <c r="H147" s="59"/>
      <c r="I147" s="59"/>
      <c r="J147" s="59"/>
      <c r="L147" s="53"/>
      <c r="M147" s="53"/>
      <c r="N147" s="53"/>
      <c r="O147" s="53"/>
      <c r="P147" s="59"/>
      <c r="Q147" s="59"/>
      <c r="R147" s="59"/>
      <c r="T147" s="53"/>
      <c r="U147" s="53"/>
      <c r="V147" s="53"/>
      <c r="W147" s="53"/>
      <c r="X147" s="53"/>
      <c r="Y147" s="53"/>
      <c r="Z147" s="53"/>
      <c r="AA147" s="53"/>
      <c r="AB147" s="53"/>
      <c r="AC147" s="53"/>
      <c r="AD147" s="53"/>
      <c r="AE147" s="53"/>
      <c r="AF147" s="53"/>
      <c r="AG147" s="53"/>
      <c r="AH147" s="53"/>
    </row>
    <row r="148" spans="1:34" ht="12.75" hidden="1" customHeight="1" x14ac:dyDescent="0.2">
      <c r="A148" s="123"/>
      <c r="B148" s="53"/>
      <c r="C148" s="53"/>
      <c r="D148" s="53"/>
      <c r="E148" s="124"/>
      <c r="F148" s="125"/>
      <c r="G148" s="126"/>
      <c r="H148" s="59"/>
      <c r="I148" s="59"/>
      <c r="J148" s="59"/>
      <c r="L148" s="53"/>
      <c r="M148" s="53"/>
      <c r="N148" s="53"/>
      <c r="O148" s="53"/>
      <c r="P148" s="59"/>
      <c r="Q148" s="59"/>
      <c r="R148" s="59"/>
      <c r="T148" s="53"/>
      <c r="U148" s="53"/>
      <c r="V148" s="53"/>
      <c r="W148" s="53"/>
      <c r="X148" s="53"/>
      <c r="Y148" s="53"/>
      <c r="Z148" s="53"/>
      <c r="AA148" s="53"/>
      <c r="AB148" s="53"/>
      <c r="AC148" s="53"/>
      <c r="AD148" s="53"/>
      <c r="AE148" s="53"/>
      <c r="AF148" s="53"/>
      <c r="AG148" s="53"/>
      <c r="AH148" s="53"/>
    </row>
    <row r="149" spans="1:34" ht="12.75" hidden="1" customHeight="1" x14ac:dyDescent="0.2">
      <c r="A149" s="123"/>
      <c r="B149" s="53"/>
      <c r="C149" s="53"/>
      <c r="D149" s="53"/>
      <c r="E149" s="124"/>
      <c r="F149" s="125"/>
      <c r="G149" s="126"/>
      <c r="H149" s="59"/>
      <c r="I149" s="59"/>
      <c r="J149" s="59"/>
      <c r="L149" s="53"/>
      <c r="M149" s="53"/>
      <c r="N149" s="53"/>
      <c r="O149" s="53"/>
      <c r="P149" s="59"/>
      <c r="Q149" s="59"/>
      <c r="R149" s="59"/>
      <c r="T149" s="53"/>
      <c r="U149" s="53"/>
      <c r="V149" s="53"/>
      <c r="W149" s="53"/>
      <c r="X149" s="53"/>
      <c r="Y149" s="53"/>
      <c r="Z149" s="53"/>
      <c r="AA149" s="53"/>
      <c r="AB149" s="53"/>
      <c r="AC149" s="53"/>
      <c r="AD149" s="53"/>
      <c r="AE149" s="53"/>
      <c r="AF149" s="53"/>
      <c r="AG149" s="53"/>
      <c r="AH149" s="53"/>
    </row>
    <row r="150" spans="1:34" ht="12.75" hidden="1" customHeight="1" x14ac:dyDescent="0.2">
      <c r="A150" s="123"/>
      <c r="B150" s="53"/>
      <c r="C150" s="53"/>
      <c r="D150" s="53"/>
      <c r="E150" s="124"/>
      <c r="F150" s="125"/>
      <c r="G150" s="126"/>
      <c r="H150" s="59"/>
      <c r="I150" s="59"/>
      <c r="J150" s="59"/>
      <c r="L150" s="53"/>
      <c r="M150" s="53"/>
      <c r="N150" s="53"/>
      <c r="O150" s="53"/>
      <c r="P150" s="59"/>
      <c r="Q150" s="59"/>
      <c r="R150" s="59"/>
      <c r="T150" s="53"/>
      <c r="U150" s="53"/>
      <c r="V150" s="53"/>
      <c r="W150" s="53"/>
      <c r="X150" s="53"/>
      <c r="Y150" s="53"/>
      <c r="Z150" s="53"/>
      <c r="AA150" s="53"/>
      <c r="AB150" s="53"/>
      <c r="AC150" s="53"/>
      <c r="AD150" s="53"/>
      <c r="AE150" s="53"/>
      <c r="AF150" s="53"/>
      <c r="AG150" s="53"/>
      <c r="AH150" s="53"/>
    </row>
    <row r="151" spans="1:34" ht="12.75" hidden="1" customHeight="1" x14ac:dyDescent="0.2">
      <c r="A151" s="123"/>
      <c r="B151" s="53"/>
      <c r="C151" s="53"/>
      <c r="D151" s="53"/>
      <c r="E151" s="124"/>
      <c r="F151" s="125"/>
      <c r="G151" s="126"/>
      <c r="H151" s="59"/>
      <c r="I151" s="59"/>
      <c r="J151" s="59"/>
      <c r="L151" s="53"/>
      <c r="M151" s="53"/>
      <c r="N151" s="53"/>
      <c r="O151" s="53"/>
      <c r="P151" s="59"/>
      <c r="Q151" s="59"/>
      <c r="R151" s="59"/>
      <c r="T151" s="53"/>
      <c r="U151" s="53"/>
      <c r="V151" s="53"/>
      <c r="W151" s="53"/>
      <c r="X151" s="53"/>
      <c r="Y151" s="53"/>
      <c r="Z151" s="53"/>
      <c r="AA151" s="53"/>
      <c r="AB151" s="53"/>
      <c r="AC151" s="53"/>
      <c r="AD151" s="53"/>
      <c r="AE151" s="53"/>
      <c r="AF151" s="53"/>
      <c r="AG151" s="53"/>
      <c r="AH151" s="53"/>
    </row>
    <row r="152" spans="1:34" ht="12.75" hidden="1" customHeight="1" x14ac:dyDescent="0.2">
      <c r="A152" s="123"/>
      <c r="B152" s="53"/>
      <c r="C152" s="53"/>
      <c r="D152" s="53"/>
      <c r="E152" s="124"/>
      <c r="F152" s="125"/>
      <c r="G152" s="126"/>
      <c r="H152" s="59"/>
      <c r="I152" s="59"/>
      <c r="J152" s="59"/>
      <c r="L152" s="53"/>
      <c r="M152" s="53"/>
      <c r="N152" s="53"/>
      <c r="O152" s="53"/>
      <c r="P152" s="59"/>
      <c r="Q152" s="59"/>
      <c r="R152" s="59"/>
      <c r="T152" s="53"/>
      <c r="U152" s="53"/>
      <c r="V152" s="53"/>
      <c r="W152" s="53"/>
      <c r="X152" s="53"/>
      <c r="Y152" s="53"/>
      <c r="Z152" s="53"/>
      <c r="AA152" s="53"/>
      <c r="AB152" s="53"/>
      <c r="AC152" s="53"/>
      <c r="AD152" s="53"/>
      <c r="AE152" s="53"/>
      <c r="AF152" s="53"/>
      <c r="AG152" s="53"/>
      <c r="AH152" s="53"/>
    </row>
    <row r="153" spans="1:34" ht="12.75" hidden="1" customHeight="1" x14ac:dyDescent="0.2">
      <c r="A153" s="123"/>
      <c r="B153" s="53"/>
      <c r="C153" s="53"/>
      <c r="D153" s="53"/>
      <c r="E153" s="124"/>
      <c r="F153" s="125"/>
      <c r="G153" s="126"/>
      <c r="H153" s="59"/>
      <c r="I153" s="59"/>
      <c r="J153" s="59"/>
      <c r="L153" s="53"/>
      <c r="M153" s="53"/>
      <c r="N153" s="53"/>
      <c r="O153" s="53"/>
      <c r="P153" s="59"/>
      <c r="Q153" s="59"/>
      <c r="R153" s="59"/>
      <c r="T153" s="53"/>
      <c r="U153" s="53"/>
      <c r="V153" s="53"/>
      <c r="W153" s="53"/>
      <c r="X153" s="53"/>
      <c r="Y153" s="53"/>
      <c r="Z153" s="53"/>
      <c r="AA153" s="53"/>
      <c r="AB153" s="53"/>
      <c r="AC153" s="53"/>
      <c r="AD153" s="53"/>
      <c r="AE153" s="53"/>
      <c r="AF153" s="53"/>
      <c r="AG153" s="53"/>
      <c r="AH153" s="53"/>
    </row>
    <row r="154" spans="1:34" ht="12.75" hidden="1" customHeight="1" x14ac:dyDescent="0.2">
      <c r="A154" s="123"/>
      <c r="B154" s="53"/>
      <c r="C154" s="53"/>
      <c r="D154" s="53"/>
      <c r="E154" s="53"/>
      <c r="F154" s="53"/>
      <c r="G154" s="126"/>
      <c r="H154" s="59"/>
      <c r="I154" s="59"/>
      <c r="J154" s="59"/>
      <c r="L154" s="53"/>
      <c r="M154" s="53"/>
      <c r="N154" s="53"/>
      <c r="O154" s="53"/>
      <c r="P154" s="59"/>
      <c r="Q154" s="59"/>
      <c r="R154" s="59"/>
      <c r="T154" s="53"/>
      <c r="U154" s="53"/>
      <c r="V154" s="53"/>
      <c r="W154" s="53"/>
      <c r="X154" s="53"/>
      <c r="Y154" s="53"/>
      <c r="Z154" s="53"/>
      <c r="AA154" s="53"/>
      <c r="AB154" s="53"/>
      <c r="AC154" s="53"/>
      <c r="AD154" s="53"/>
      <c r="AE154" s="53"/>
      <c r="AF154" s="53"/>
      <c r="AG154" s="53"/>
      <c r="AH154" s="53"/>
    </row>
    <row r="155" spans="1:34" ht="12.75" hidden="1" customHeight="1" x14ac:dyDescent="0.2">
      <c r="A155" s="123"/>
      <c r="B155" s="53"/>
      <c r="C155" s="53"/>
      <c r="D155" s="53"/>
      <c r="E155" s="53"/>
      <c r="F155" s="53"/>
      <c r="G155" s="126"/>
      <c r="H155" s="59"/>
      <c r="I155" s="59"/>
      <c r="J155" s="59"/>
      <c r="L155" s="53"/>
      <c r="M155" s="53"/>
      <c r="N155" s="53"/>
      <c r="O155" s="53"/>
      <c r="P155" s="59"/>
      <c r="Q155" s="59"/>
      <c r="R155" s="59"/>
      <c r="T155" s="53"/>
      <c r="U155" s="53"/>
      <c r="V155" s="53"/>
      <c r="W155" s="53"/>
      <c r="X155" s="53"/>
      <c r="Y155" s="53"/>
      <c r="Z155" s="53"/>
      <c r="AA155" s="53"/>
      <c r="AB155" s="53"/>
      <c r="AC155" s="53"/>
      <c r="AD155" s="53"/>
      <c r="AE155" s="53"/>
      <c r="AF155" s="53"/>
      <c r="AG155" s="53"/>
      <c r="AH155" s="53"/>
    </row>
    <row r="156" spans="1:34" ht="12.75" hidden="1" customHeight="1" x14ac:dyDescent="0.2">
      <c r="A156" s="123"/>
      <c r="B156" s="53"/>
      <c r="C156" s="53"/>
      <c r="D156" s="53"/>
      <c r="E156" s="53"/>
      <c r="F156" s="53"/>
      <c r="G156" s="126"/>
      <c r="H156" s="59"/>
      <c r="I156" s="59"/>
      <c r="J156" s="59"/>
      <c r="L156" s="53"/>
      <c r="M156" s="53"/>
      <c r="N156" s="53"/>
      <c r="O156" s="53"/>
      <c r="P156" s="59"/>
      <c r="Q156" s="59"/>
      <c r="R156" s="59"/>
      <c r="T156" s="53"/>
      <c r="U156" s="53"/>
      <c r="V156" s="53"/>
      <c r="W156" s="53"/>
      <c r="X156" s="53"/>
      <c r="Y156" s="53"/>
      <c r="Z156" s="53"/>
      <c r="AA156" s="53"/>
      <c r="AB156" s="53"/>
      <c r="AC156" s="53"/>
      <c r="AD156" s="53"/>
      <c r="AE156" s="53"/>
      <c r="AF156" s="53"/>
      <c r="AG156" s="53"/>
      <c r="AH156" s="53"/>
    </row>
    <row r="157" spans="1:34" ht="12.75" hidden="1" customHeight="1" x14ac:dyDescent="0.2">
      <c r="A157" s="123"/>
      <c r="B157" s="53"/>
      <c r="C157" s="53"/>
      <c r="D157" s="53"/>
      <c r="E157" s="53"/>
      <c r="F157" s="53"/>
      <c r="G157" s="126"/>
      <c r="H157" s="59"/>
      <c r="I157" s="59"/>
      <c r="J157" s="59"/>
      <c r="L157" s="53"/>
      <c r="M157" s="53"/>
      <c r="N157" s="53"/>
      <c r="O157" s="53"/>
      <c r="P157" s="59"/>
      <c r="Q157" s="59"/>
      <c r="R157" s="59"/>
      <c r="T157" s="53"/>
      <c r="U157" s="53"/>
      <c r="V157" s="53"/>
      <c r="W157" s="53"/>
      <c r="X157" s="53"/>
      <c r="Y157" s="53"/>
      <c r="Z157" s="53"/>
      <c r="AA157" s="53"/>
      <c r="AB157" s="53"/>
      <c r="AC157" s="53"/>
      <c r="AD157" s="53"/>
      <c r="AE157" s="53"/>
      <c r="AF157" s="53"/>
      <c r="AG157" s="53"/>
      <c r="AH157" s="53"/>
    </row>
    <row r="158" spans="1:34" ht="12.75" hidden="1" customHeight="1" x14ac:dyDescent="0.2">
      <c r="A158" s="123"/>
      <c r="B158" s="53"/>
      <c r="C158" s="53"/>
      <c r="D158" s="53"/>
      <c r="E158" s="53"/>
      <c r="F158" s="53"/>
      <c r="G158" s="126"/>
      <c r="H158" s="59"/>
      <c r="I158" s="59"/>
      <c r="J158" s="59"/>
      <c r="L158" s="53"/>
      <c r="M158" s="53"/>
      <c r="N158" s="53"/>
      <c r="O158" s="53"/>
      <c r="P158" s="59"/>
      <c r="Q158" s="59"/>
      <c r="R158" s="59"/>
      <c r="T158" s="53"/>
      <c r="U158" s="53"/>
      <c r="V158" s="53"/>
      <c r="W158" s="53"/>
      <c r="X158" s="53"/>
      <c r="Y158" s="53"/>
      <c r="Z158" s="53"/>
      <c r="AA158" s="53"/>
      <c r="AB158" s="53"/>
      <c r="AC158" s="53"/>
      <c r="AD158" s="53"/>
      <c r="AE158" s="53"/>
      <c r="AF158" s="53"/>
      <c r="AG158" s="53"/>
      <c r="AH158" s="53"/>
    </row>
    <row r="159" spans="1:34" ht="12.75" hidden="1" customHeight="1" x14ac:dyDescent="0.2">
      <c r="A159" s="123"/>
      <c r="B159" s="53"/>
      <c r="C159" s="53"/>
      <c r="D159" s="53"/>
      <c r="E159" s="53"/>
      <c r="F159" s="53"/>
      <c r="G159" s="126"/>
      <c r="H159" s="59"/>
      <c r="I159" s="59"/>
      <c r="J159" s="59"/>
      <c r="L159" s="53"/>
      <c r="M159" s="53"/>
      <c r="N159" s="53"/>
      <c r="O159" s="53"/>
      <c r="P159" s="59"/>
      <c r="Q159" s="59"/>
      <c r="R159" s="59"/>
      <c r="T159" s="53"/>
      <c r="U159" s="53"/>
      <c r="V159" s="53"/>
      <c r="W159" s="53"/>
      <c r="X159" s="53"/>
      <c r="Y159" s="53"/>
      <c r="Z159" s="53"/>
      <c r="AA159" s="53"/>
      <c r="AB159" s="53"/>
      <c r="AC159" s="53"/>
      <c r="AD159" s="53"/>
      <c r="AE159" s="53"/>
      <c r="AF159" s="53"/>
      <c r="AG159" s="53"/>
      <c r="AH159" s="53"/>
    </row>
    <row r="160" spans="1:34" ht="12.75" hidden="1" customHeight="1" x14ac:dyDescent="0.2">
      <c r="A160" s="123"/>
      <c r="B160" s="53"/>
      <c r="C160" s="53"/>
      <c r="D160" s="53"/>
      <c r="E160" s="53"/>
      <c r="F160" s="53"/>
      <c r="G160" s="126"/>
      <c r="H160" s="59"/>
      <c r="I160" s="59"/>
      <c r="J160" s="59"/>
      <c r="L160" s="53"/>
      <c r="M160" s="53"/>
      <c r="N160" s="53"/>
      <c r="O160" s="53"/>
      <c r="P160" s="59"/>
      <c r="Q160" s="59"/>
      <c r="R160" s="59"/>
      <c r="T160" s="53"/>
      <c r="U160" s="53"/>
      <c r="V160" s="53"/>
      <c r="W160" s="53"/>
      <c r="X160" s="53"/>
      <c r="Y160" s="53"/>
      <c r="Z160" s="53"/>
      <c r="AA160" s="53"/>
      <c r="AB160" s="53"/>
      <c r="AC160" s="53"/>
      <c r="AD160" s="53"/>
      <c r="AE160" s="53"/>
      <c r="AF160" s="53"/>
      <c r="AG160" s="53"/>
      <c r="AH160" s="53"/>
    </row>
    <row r="161" spans="1:34" ht="12.75" hidden="1" customHeight="1" x14ac:dyDescent="0.2">
      <c r="A161" s="123"/>
      <c r="B161" s="53"/>
      <c r="C161" s="53"/>
      <c r="D161" s="53"/>
      <c r="E161" s="53"/>
      <c r="F161" s="53"/>
      <c r="G161" s="126"/>
      <c r="H161" s="59"/>
      <c r="I161" s="59"/>
      <c r="J161" s="59"/>
      <c r="L161" s="53"/>
      <c r="M161" s="53"/>
      <c r="N161" s="53"/>
      <c r="O161" s="53"/>
      <c r="P161" s="59"/>
      <c r="Q161" s="59"/>
      <c r="R161" s="59"/>
      <c r="T161" s="53"/>
      <c r="U161" s="53"/>
      <c r="V161" s="53"/>
      <c r="W161" s="53"/>
      <c r="X161" s="53"/>
      <c r="Y161" s="53"/>
      <c r="Z161" s="53"/>
      <c r="AA161" s="53"/>
      <c r="AB161" s="53"/>
      <c r="AC161" s="53"/>
      <c r="AD161" s="53"/>
      <c r="AE161" s="53"/>
      <c r="AF161" s="53"/>
      <c r="AG161" s="53"/>
      <c r="AH161" s="53"/>
    </row>
    <row r="162" spans="1:34" ht="12.75" hidden="1" customHeight="1" x14ac:dyDescent="0.2">
      <c r="A162" s="123"/>
      <c r="B162" s="53"/>
      <c r="C162" s="53"/>
      <c r="D162" s="53"/>
      <c r="E162" s="53"/>
      <c r="F162" s="53"/>
      <c r="G162" s="126"/>
      <c r="H162" s="59"/>
      <c r="I162" s="59"/>
      <c r="J162" s="59"/>
      <c r="L162" s="53"/>
      <c r="M162" s="53"/>
      <c r="N162" s="53"/>
      <c r="O162" s="53"/>
      <c r="P162" s="59"/>
      <c r="Q162" s="59"/>
      <c r="R162" s="59"/>
      <c r="T162" s="53"/>
      <c r="U162" s="53"/>
      <c r="V162" s="53"/>
      <c r="W162" s="53"/>
      <c r="X162" s="53"/>
      <c r="Y162" s="53"/>
      <c r="Z162" s="53"/>
      <c r="AA162" s="53"/>
      <c r="AB162" s="53"/>
      <c r="AC162" s="53"/>
      <c r="AD162" s="53"/>
      <c r="AE162" s="53"/>
      <c r="AF162" s="53"/>
      <c r="AG162" s="53"/>
      <c r="AH162" s="53"/>
    </row>
    <row r="163" spans="1:34" ht="12.75" hidden="1" customHeight="1" x14ac:dyDescent="0.2">
      <c r="A163" s="123"/>
      <c r="B163" s="53"/>
      <c r="C163" s="53"/>
      <c r="D163" s="53"/>
      <c r="E163" s="53"/>
      <c r="F163" s="53"/>
      <c r="G163" s="126"/>
      <c r="H163" s="59"/>
      <c r="I163" s="59"/>
      <c r="J163" s="59"/>
      <c r="L163" s="53"/>
      <c r="M163" s="53"/>
      <c r="N163" s="53"/>
      <c r="O163" s="53"/>
      <c r="P163" s="59"/>
      <c r="Q163" s="59"/>
      <c r="R163" s="59"/>
      <c r="T163" s="53"/>
      <c r="U163" s="53"/>
      <c r="V163" s="53"/>
      <c r="W163" s="53"/>
      <c r="X163" s="53"/>
      <c r="Y163" s="53"/>
      <c r="Z163" s="53"/>
      <c r="AA163" s="53"/>
      <c r="AB163" s="53"/>
      <c r="AC163" s="53"/>
      <c r="AD163" s="53"/>
      <c r="AE163" s="53"/>
      <c r="AF163" s="53"/>
      <c r="AG163" s="53"/>
      <c r="AH163" s="53"/>
    </row>
    <row r="164" spans="1:34" ht="12.75" hidden="1" customHeight="1" x14ac:dyDescent="0.2">
      <c r="A164" s="123"/>
      <c r="B164" s="53"/>
      <c r="C164" s="53"/>
      <c r="D164" s="53"/>
      <c r="E164" s="53"/>
      <c r="F164" s="53"/>
      <c r="G164" s="126"/>
      <c r="H164" s="59"/>
      <c r="I164" s="59"/>
      <c r="J164" s="59"/>
      <c r="L164" s="53"/>
      <c r="M164" s="53"/>
      <c r="N164" s="53"/>
      <c r="O164" s="53"/>
      <c r="P164" s="59"/>
      <c r="Q164" s="59"/>
      <c r="R164" s="59"/>
      <c r="T164" s="53"/>
      <c r="U164" s="53"/>
      <c r="V164" s="53"/>
      <c r="W164" s="53"/>
      <c r="X164" s="53"/>
      <c r="Y164" s="53"/>
      <c r="Z164" s="53"/>
      <c r="AA164" s="53"/>
      <c r="AB164" s="53"/>
      <c r="AC164" s="53"/>
      <c r="AD164" s="53"/>
      <c r="AE164" s="53"/>
      <c r="AF164" s="53"/>
      <c r="AG164" s="53"/>
      <c r="AH164" s="53"/>
    </row>
    <row r="165" spans="1:34" ht="12.75" hidden="1" customHeight="1" x14ac:dyDescent="0.2">
      <c r="A165" s="123"/>
      <c r="B165" s="53"/>
      <c r="C165" s="53"/>
      <c r="D165" s="53"/>
      <c r="E165" s="53"/>
      <c r="F165" s="53"/>
      <c r="G165" s="126"/>
      <c r="H165" s="59"/>
      <c r="I165" s="59"/>
      <c r="J165" s="59"/>
      <c r="L165" s="53"/>
      <c r="M165" s="53"/>
      <c r="N165" s="53"/>
      <c r="O165" s="53"/>
      <c r="P165" s="59"/>
      <c r="Q165" s="59"/>
      <c r="R165" s="59"/>
      <c r="T165" s="53"/>
      <c r="U165" s="53"/>
      <c r="V165" s="53"/>
      <c r="W165" s="53"/>
      <c r="X165" s="53"/>
      <c r="Y165" s="53"/>
      <c r="Z165" s="53"/>
      <c r="AA165" s="53"/>
      <c r="AB165" s="53"/>
      <c r="AC165" s="53"/>
      <c r="AD165" s="53"/>
      <c r="AE165" s="53"/>
      <c r="AF165" s="53"/>
      <c r="AG165" s="53"/>
      <c r="AH165" s="53"/>
    </row>
    <row r="166" spans="1:34" ht="12.75" hidden="1" customHeight="1" x14ac:dyDescent="0.2">
      <c r="A166" s="123"/>
      <c r="B166" s="53"/>
      <c r="C166" s="53"/>
      <c r="D166" s="53"/>
      <c r="E166" s="53"/>
      <c r="F166" s="53"/>
      <c r="G166" s="126"/>
      <c r="H166" s="59"/>
      <c r="I166" s="59"/>
      <c r="J166" s="59"/>
      <c r="L166" s="53"/>
      <c r="M166" s="53"/>
      <c r="N166" s="53"/>
      <c r="O166" s="53"/>
      <c r="P166" s="59"/>
      <c r="Q166" s="59"/>
      <c r="R166" s="59"/>
      <c r="T166" s="53"/>
      <c r="U166" s="53"/>
      <c r="V166" s="53"/>
      <c r="W166" s="53"/>
      <c r="X166" s="53"/>
      <c r="Y166" s="53"/>
      <c r="Z166" s="53"/>
      <c r="AA166" s="53"/>
      <c r="AB166" s="53"/>
      <c r="AC166" s="53"/>
      <c r="AD166" s="53"/>
      <c r="AE166" s="53"/>
      <c r="AF166" s="53"/>
      <c r="AG166" s="53"/>
      <c r="AH166" s="53"/>
    </row>
    <row r="167" spans="1:34" ht="12.75" hidden="1" customHeight="1" x14ac:dyDescent="0.2">
      <c r="A167" s="123"/>
      <c r="B167" s="53"/>
      <c r="C167" s="53"/>
      <c r="D167" s="53"/>
      <c r="E167" s="53"/>
      <c r="F167" s="53"/>
      <c r="G167" s="126"/>
      <c r="H167" s="59"/>
      <c r="I167" s="59"/>
      <c r="J167" s="59"/>
      <c r="L167" s="53"/>
      <c r="M167" s="53"/>
      <c r="N167" s="53"/>
      <c r="O167" s="53"/>
      <c r="P167" s="59"/>
      <c r="Q167" s="59"/>
      <c r="R167" s="59"/>
      <c r="T167" s="53"/>
      <c r="U167" s="53"/>
      <c r="V167" s="53"/>
      <c r="W167" s="53"/>
      <c r="X167" s="53"/>
      <c r="Y167" s="53"/>
      <c r="Z167" s="53"/>
      <c r="AA167" s="53"/>
      <c r="AB167" s="53"/>
      <c r="AC167" s="53"/>
      <c r="AD167" s="53"/>
      <c r="AE167" s="53"/>
      <c r="AF167" s="53"/>
      <c r="AG167" s="53"/>
      <c r="AH167" s="53"/>
    </row>
    <row r="168" spans="1:34" ht="12.75" hidden="1" customHeight="1" x14ac:dyDescent="0.2">
      <c r="A168" s="123"/>
      <c r="B168" s="53"/>
      <c r="C168" s="53"/>
      <c r="D168" s="53"/>
      <c r="E168" s="53"/>
      <c r="F168" s="53"/>
      <c r="G168" s="126"/>
      <c r="H168" s="59"/>
      <c r="I168" s="59"/>
      <c r="J168" s="59"/>
      <c r="L168" s="53"/>
      <c r="M168" s="53"/>
      <c r="N168" s="53"/>
      <c r="O168" s="53"/>
      <c r="P168" s="59"/>
      <c r="Q168" s="59"/>
      <c r="R168" s="59"/>
      <c r="T168" s="53"/>
      <c r="U168" s="53"/>
      <c r="V168" s="53"/>
      <c r="W168" s="53"/>
      <c r="X168" s="53"/>
      <c r="Y168" s="53"/>
      <c r="Z168" s="53"/>
      <c r="AA168" s="53"/>
      <c r="AB168" s="53"/>
      <c r="AC168" s="53"/>
      <c r="AD168" s="53"/>
      <c r="AE168" s="53"/>
      <c r="AF168" s="53"/>
      <c r="AG168" s="53"/>
      <c r="AH168" s="53"/>
    </row>
    <row r="169" spans="1:34" ht="12.75" hidden="1" customHeight="1" x14ac:dyDescent="0.2">
      <c r="A169" s="123"/>
      <c r="B169" s="53"/>
      <c r="C169" s="53"/>
      <c r="D169" s="53"/>
      <c r="E169" s="53"/>
      <c r="F169" s="53"/>
      <c r="G169" s="126"/>
      <c r="H169" s="59"/>
      <c r="I169" s="59"/>
      <c r="J169" s="59"/>
      <c r="L169" s="53"/>
      <c r="M169" s="53"/>
      <c r="N169" s="53"/>
      <c r="O169" s="53"/>
      <c r="P169" s="59"/>
      <c r="Q169" s="59"/>
      <c r="R169" s="59"/>
      <c r="T169" s="53"/>
      <c r="U169" s="53"/>
      <c r="V169" s="53"/>
      <c r="W169" s="53"/>
      <c r="X169" s="53"/>
      <c r="Y169" s="53"/>
      <c r="Z169" s="53"/>
      <c r="AA169" s="53"/>
      <c r="AB169" s="53"/>
      <c r="AC169" s="53"/>
      <c r="AD169" s="53"/>
      <c r="AE169" s="53"/>
      <c r="AF169" s="53"/>
      <c r="AG169" s="53"/>
      <c r="AH169" s="53"/>
    </row>
    <row r="170" spans="1:34" ht="12.75" hidden="1" customHeight="1" x14ac:dyDescent="0.2">
      <c r="A170" s="123"/>
      <c r="B170" s="53"/>
      <c r="C170" s="53"/>
      <c r="D170" s="53"/>
      <c r="E170" s="53"/>
      <c r="F170" s="53"/>
      <c r="G170" s="126"/>
      <c r="H170" s="59"/>
      <c r="I170" s="59"/>
      <c r="J170" s="59"/>
      <c r="L170" s="53"/>
      <c r="M170" s="53"/>
      <c r="N170" s="53"/>
      <c r="O170" s="53"/>
      <c r="P170" s="59"/>
      <c r="Q170" s="59"/>
      <c r="R170" s="59"/>
      <c r="T170" s="53"/>
      <c r="U170" s="53"/>
      <c r="V170" s="53"/>
      <c r="W170" s="53"/>
      <c r="X170" s="53"/>
      <c r="Y170" s="53"/>
      <c r="Z170" s="53"/>
      <c r="AA170" s="53"/>
      <c r="AB170" s="53"/>
      <c r="AC170" s="53"/>
      <c r="AD170" s="53"/>
      <c r="AE170" s="53"/>
      <c r="AF170" s="53"/>
      <c r="AG170" s="53"/>
      <c r="AH170" s="53"/>
    </row>
    <row r="171" spans="1:34" ht="12.75" hidden="1" customHeight="1" x14ac:dyDescent="0.2">
      <c r="A171" s="123"/>
      <c r="B171" s="53"/>
      <c r="C171" s="53"/>
      <c r="D171" s="53"/>
      <c r="E171" s="53"/>
      <c r="F171" s="53"/>
      <c r="G171" s="126"/>
      <c r="H171" s="59"/>
      <c r="I171" s="59"/>
      <c r="J171" s="59"/>
      <c r="L171" s="53"/>
      <c r="M171" s="53"/>
      <c r="N171" s="53"/>
      <c r="O171" s="53"/>
      <c r="P171" s="59"/>
      <c r="Q171" s="59"/>
      <c r="R171" s="59"/>
      <c r="T171" s="53"/>
      <c r="U171" s="53"/>
      <c r="V171" s="53"/>
      <c r="W171" s="53"/>
      <c r="X171" s="53"/>
      <c r="Y171" s="53"/>
      <c r="Z171" s="53"/>
      <c r="AA171" s="53"/>
      <c r="AB171" s="53"/>
      <c r="AC171" s="53"/>
      <c r="AD171" s="53"/>
      <c r="AE171" s="53"/>
      <c r="AF171" s="53"/>
      <c r="AG171" s="53"/>
      <c r="AH171" s="53"/>
    </row>
    <row r="172" spans="1:34" ht="12.75" hidden="1" customHeight="1" x14ac:dyDescent="0.2">
      <c r="A172" s="123"/>
      <c r="B172" s="53"/>
      <c r="C172" s="53"/>
      <c r="D172" s="53"/>
      <c r="E172" s="53"/>
      <c r="F172" s="53"/>
      <c r="G172" s="126"/>
      <c r="H172" s="59"/>
      <c r="I172" s="59"/>
      <c r="J172" s="59"/>
      <c r="L172" s="53"/>
      <c r="M172" s="53"/>
      <c r="N172" s="53"/>
      <c r="O172" s="53"/>
      <c r="P172" s="59"/>
      <c r="Q172" s="59"/>
      <c r="R172" s="59"/>
      <c r="T172" s="53"/>
      <c r="U172" s="53"/>
      <c r="V172" s="53"/>
      <c r="W172" s="53"/>
      <c r="X172" s="53"/>
      <c r="Y172" s="53"/>
      <c r="Z172" s="53"/>
      <c r="AA172" s="53"/>
      <c r="AB172" s="53"/>
      <c r="AC172" s="53"/>
      <c r="AD172" s="53"/>
      <c r="AE172" s="53"/>
      <c r="AF172" s="53"/>
      <c r="AG172" s="53"/>
      <c r="AH172" s="53"/>
    </row>
    <row r="173" spans="1:34" ht="12.75" hidden="1" customHeight="1" x14ac:dyDescent="0.2">
      <c r="A173" s="123"/>
      <c r="B173" s="53"/>
      <c r="C173" s="53"/>
      <c r="D173" s="53"/>
      <c r="E173" s="53"/>
      <c r="F173" s="53"/>
      <c r="G173" s="126"/>
      <c r="H173" s="59"/>
      <c r="I173" s="59"/>
      <c r="J173" s="59"/>
      <c r="L173" s="53"/>
      <c r="M173" s="53"/>
      <c r="N173" s="53"/>
      <c r="O173" s="53"/>
      <c r="P173" s="59"/>
      <c r="Q173" s="59"/>
      <c r="R173" s="59"/>
      <c r="T173" s="53"/>
      <c r="U173" s="53"/>
      <c r="V173" s="53"/>
      <c r="W173" s="53"/>
      <c r="X173" s="53"/>
      <c r="Y173" s="53"/>
      <c r="Z173" s="53"/>
      <c r="AA173" s="53"/>
      <c r="AB173" s="53"/>
      <c r="AC173" s="53"/>
      <c r="AD173" s="53"/>
      <c r="AE173" s="53"/>
      <c r="AF173" s="53"/>
      <c r="AG173" s="53"/>
      <c r="AH173" s="53"/>
    </row>
    <row r="174" spans="1:34" ht="12.75" hidden="1" customHeight="1" x14ac:dyDescent="0.2">
      <c r="A174" s="123"/>
      <c r="B174" s="53"/>
      <c r="C174" s="53"/>
      <c r="D174" s="53"/>
      <c r="E174" s="53"/>
      <c r="F174" s="53"/>
      <c r="G174" s="126"/>
      <c r="H174" s="59"/>
      <c r="I174" s="59"/>
      <c r="J174" s="59"/>
      <c r="L174" s="53"/>
      <c r="M174" s="53"/>
      <c r="N174" s="53"/>
      <c r="O174" s="53"/>
      <c r="P174" s="59"/>
      <c r="Q174" s="59"/>
      <c r="R174" s="59"/>
      <c r="T174" s="53"/>
      <c r="U174" s="53"/>
      <c r="V174" s="53"/>
      <c r="W174" s="53"/>
      <c r="X174" s="53"/>
      <c r="Y174" s="53"/>
      <c r="Z174" s="53"/>
      <c r="AA174" s="53"/>
      <c r="AB174" s="53"/>
      <c r="AC174" s="53"/>
      <c r="AD174" s="53"/>
      <c r="AE174" s="53"/>
      <c r="AF174" s="53"/>
      <c r="AG174" s="53"/>
      <c r="AH174" s="53"/>
    </row>
    <row r="175" spans="1:34" ht="12.75" hidden="1" customHeight="1" x14ac:dyDescent="0.2">
      <c r="A175" s="123"/>
      <c r="B175" s="53"/>
      <c r="C175" s="53"/>
      <c r="D175" s="53"/>
      <c r="E175" s="53"/>
      <c r="F175" s="53"/>
      <c r="G175" s="126"/>
      <c r="H175" s="59"/>
      <c r="I175" s="59"/>
      <c r="J175" s="59"/>
      <c r="L175" s="53"/>
      <c r="M175" s="53"/>
      <c r="N175" s="53"/>
      <c r="O175" s="53"/>
      <c r="P175" s="59"/>
      <c r="Q175" s="59"/>
      <c r="R175" s="59"/>
      <c r="T175" s="53"/>
      <c r="U175" s="53"/>
      <c r="V175" s="53"/>
      <c r="W175" s="53"/>
      <c r="X175" s="53"/>
      <c r="Y175" s="53"/>
      <c r="Z175" s="53"/>
      <c r="AA175" s="53"/>
      <c r="AB175" s="53"/>
      <c r="AC175" s="53"/>
      <c r="AD175" s="53"/>
      <c r="AE175" s="53"/>
      <c r="AF175" s="53"/>
      <c r="AG175" s="53"/>
      <c r="AH175" s="53"/>
    </row>
    <row r="176" spans="1:34" ht="12.75" hidden="1" customHeight="1" x14ac:dyDescent="0.2">
      <c r="A176" s="123"/>
      <c r="B176" s="53"/>
      <c r="C176" s="53"/>
      <c r="D176" s="53"/>
      <c r="E176" s="53"/>
      <c r="F176" s="53"/>
      <c r="G176" s="126"/>
      <c r="H176" s="59"/>
      <c r="I176" s="59"/>
      <c r="J176" s="59"/>
      <c r="L176" s="53"/>
      <c r="M176" s="53"/>
      <c r="N176" s="53"/>
      <c r="O176" s="53"/>
      <c r="P176" s="59"/>
      <c r="Q176" s="59"/>
      <c r="R176" s="59"/>
      <c r="T176" s="53"/>
      <c r="U176" s="53"/>
      <c r="V176" s="53"/>
      <c r="W176" s="53"/>
      <c r="X176" s="53"/>
      <c r="Y176" s="53"/>
      <c r="Z176" s="53"/>
      <c r="AA176" s="53"/>
      <c r="AB176" s="53"/>
      <c r="AC176" s="53"/>
      <c r="AD176" s="53"/>
      <c r="AE176" s="53"/>
      <c r="AF176" s="53"/>
      <c r="AG176" s="53"/>
      <c r="AH176" s="53"/>
    </row>
    <row r="177" spans="1:34" ht="12.75" hidden="1" customHeight="1" x14ac:dyDescent="0.2">
      <c r="A177" s="123"/>
      <c r="B177" s="53"/>
      <c r="C177" s="53"/>
      <c r="D177" s="53"/>
      <c r="E177" s="53"/>
      <c r="F177" s="53"/>
      <c r="G177" s="126"/>
      <c r="H177" s="59"/>
      <c r="I177" s="59"/>
      <c r="J177" s="59"/>
      <c r="L177" s="53"/>
      <c r="M177" s="53"/>
      <c r="N177" s="53"/>
      <c r="O177" s="53"/>
      <c r="P177" s="59"/>
      <c r="Q177" s="59"/>
      <c r="R177" s="59"/>
      <c r="T177" s="53"/>
      <c r="U177" s="53"/>
      <c r="V177" s="53"/>
      <c r="W177" s="53"/>
      <c r="X177" s="53"/>
      <c r="Y177" s="53"/>
      <c r="Z177" s="53"/>
      <c r="AA177" s="53"/>
      <c r="AB177" s="53"/>
      <c r="AC177" s="53"/>
      <c r="AD177" s="53"/>
      <c r="AE177" s="53"/>
      <c r="AF177" s="53"/>
      <c r="AG177" s="53"/>
      <c r="AH177" s="53"/>
    </row>
    <row r="178" spans="1:34" ht="12.75" hidden="1" customHeight="1" x14ac:dyDescent="0.2">
      <c r="A178" s="123"/>
      <c r="B178" s="53"/>
      <c r="C178" s="53"/>
      <c r="D178" s="53"/>
      <c r="E178" s="53"/>
      <c r="F178" s="53"/>
      <c r="G178" s="126"/>
      <c r="H178" s="59"/>
      <c r="I178" s="59"/>
      <c r="J178" s="59"/>
      <c r="L178" s="53"/>
      <c r="M178" s="53"/>
      <c r="N178" s="53"/>
      <c r="O178" s="53"/>
      <c r="P178" s="59"/>
      <c r="Q178" s="59"/>
      <c r="R178" s="59"/>
      <c r="T178" s="53"/>
      <c r="U178" s="53"/>
      <c r="V178" s="53"/>
      <c r="W178" s="53"/>
      <c r="X178" s="53"/>
      <c r="Y178" s="53"/>
      <c r="Z178" s="53"/>
      <c r="AA178" s="53"/>
      <c r="AB178" s="53"/>
      <c r="AC178" s="53"/>
      <c r="AD178" s="53"/>
      <c r="AE178" s="53"/>
      <c r="AF178" s="53"/>
      <c r="AG178" s="53"/>
      <c r="AH178" s="53"/>
    </row>
    <row r="179" spans="1:34" ht="12.75" hidden="1" customHeight="1" x14ac:dyDescent="0.2">
      <c r="A179" s="123"/>
      <c r="B179" s="53"/>
      <c r="C179" s="53"/>
      <c r="D179" s="53"/>
      <c r="E179" s="53"/>
      <c r="F179" s="53"/>
      <c r="G179" s="126"/>
      <c r="H179" s="59"/>
      <c r="I179" s="59"/>
      <c r="J179" s="59"/>
      <c r="L179" s="53"/>
      <c r="M179" s="53"/>
      <c r="N179" s="53"/>
      <c r="O179" s="53"/>
      <c r="P179" s="59"/>
      <c r="Q179" s="59"/>
      <c r="R179" s="59"/>
      <c r="T179" s="53"/>
      <c r="U179" s="53"/>
      <c r="V179" s="53"/>
      <c r="W179" s="53"/>
      <c r="X179" s="53"/>
      <c r="Y179" s="53"/>
      <c r="Z179" s="53"/>
      <c r="AA179" s="53"/>
      <c r="AB179" s="53"/>
      <c r="AC179" s="53"/>
      <c r="AD179" s="53"/>
      <c r="AE179" s="53"/>
      <c r="AF179" s="53"/>
      <c r="AG179" s="53"/>
      <c r="AH179" s="53"/>
    </row>
    <row r="180" spans="1:34" ht="12.75" hidden="1" customHeight="1" x14ac:dyDescent="0.2">
      <c r="A180" s="123"/>
      <c r="B180" s="53"/>
      <c r="C180" s="53"/>
      <c r="D180" s="53"/>
      <c r="E180" s="53"/>
      <c r="F180" s="53"/>
      <c r="G180" s="126"/>
      <c r="H180" s="59"/>
      <c r="I180" s="59"/>
      <c r="J180" s="59"/>
      <c r="L180" s="53"/>
      <c r="M180" s="53"/>
      <c r="N180" s="53"/>
      <c r="O180" s="53"/>
      <c r="P180" s="59"/>
      <c r="Q180" s="59"/>
      <c r="R180" s="59"/>
      <c r="T180" s="53"/>
      <c r="U180" s="53"/>
      <c r="V180" s="53"/>
      <c r="W180" s="53"/>
      <c r="X180" s="53"/>
      <c r="Y180" s="53"/>
      <c r="Z180" s="53"/>
      <c r="AA180" s="53"/>
      <c r="AB180" s="53"/>
      <c r="AC180" s="53"/>
      <c r="AD180" s="53"/>
      <c r="AE180" s="53"/>
      <c r="AF180" s="53"/>
      <c r="AG180" s="53"/>
      <c r="AH180" s="53"/>
    </row>
    <row r="181" spans="1:34" ht="12.75" hidden="1" customHeight="1" x14ac:dyDescent="0.2">
      <c r="A181" s="123"/>
      <c r="B181" s="53"/>
      <c r="C181" s="53"/>
      <c r="D181" s="53"/>
      <c r="E181" s="53"/>
      <c r="F181" s="53"/>
      <c r="G181" s="126"/>
      <c r="H181" s="59"/>
      <c r="I181" s="59"/>
      <c r="J181" s="59"/>
      <c r="L181" s="53"/>
      <c r="M181" s="53"/>
      <c r="N181" s="53"/>
      <c r="O181" s="53"/>
      <c r="P181" s="59"/>
      <c r="Q181" s="59"/>
      <c r="R181" s="59"/>
      <c r="T181" s="53"/>
      <c r="U181" s="53"/>
      <c r="V181" s="53"/>
      <c r="W181" s="53"/>
      <c r="X181" s="53"/>
      <c r="Y181" s="53"/>
      <c r="Z181" s="53"/>
      <c r="AA181" s="53"/>
      <c r="AB181" s="53"/>
      <c r="AC181" s="53"/>
      <c r="AD181" s="53"/>
      <c r="AE181" s="53"/>
      <c r="AF181" s="53"/>
      <c r="AG181" s="53"/>
      <c r="AH181" s="53"/>
    </row>
    <row r="182" spans="1:34" ht="12.75" hidden="1" customHeight="1" x14ac:dyDescent="0.2">
      <c r="A182" s="123"/>
      <c r="B182" s="53"/>
      <c r="C182" s="53"/>
      <c r="D182" s="53"/>
      <c r="E182" s="53"/>
      <c r="F182" s="53"/>
      <c r="G182" s="126"/>
      <c r="H182" s="59"/>
      <c r="I182" s="59"/>
      <c r="J182" s="59"/>
      <c r="L182" s="53"/>
      <c r="M182" s="53"/>
      <c r="N182" s="53"/>
      <c r="O182" s="53"/>
      <c r="P182" s="59"/>
      <c r="Q182" s="59"/>
      <c r="R182" s="59"/>
      <c r="T182" s="53"/>
      <c r="U182" s="53"/>
      <c r="V182" s="53"/>
      <c r="W182" s="53"/>
      <c r="X182" s="53"/>
      <c r="Y182" s="53"/>
      <c r="Z182" s="53"/>
      <c r="AA182" s="53"/>
      <c r="AB182" s="53"/>
      <c r="AC182" s="53"/>
      <c r="AD182" s="53"/>
      <c r="AE182" s="53"/>
      <c r="AF182" s="53"/>
      <c r="AG182" s="53"/>
      <c r="AH182" s="53"/>
    </row>
    <row r="183" spans="1:34" ht="12.75" hidden="1" customHeight="1" x14ac:dyDescent="0.2">
      <c r="A183" s="123"/>
      <c r="B183" s="53"/>
      <c r="C183" s="53"/>
      <c r="D183" s="53"/>
      <c r="E183" s="53"/>
      <c r="F183" s="53"/>
      <c r="G183" s="126"/>
      <c r="H183" s="59"/>
      <c r="I183" s="59"/>
      <c r="J183" s="59"/>
      <c r="L183" s="53"/>
      <c r="M183" s="53"/>
      <c r="N183" s="53"/>
      <c r="O183" s="53"/>
      <c r="P183" s="59"/>
      <c r="Q183" s="59"/>
      <c r="R183" s="59"/>
      <c r="T183" s="53"/>
      <c r="U183" s="53"/>
      <c r="V183" s="53"/>
      <c r="W183" s="53"/>
      <c r="X183" s="53"/>
      <c r="Y183" s="53"/>
      <c r="Z183" s="53"/>
      <c r="AA183" s="53"/>
      <c r="AB183" s="53"/>
      <c r="AC183" s="53"/>
      <c r="AD183" s="53"/>
      <c r="AE183" s="53"/>
      <c r="AF183" s="53"/>
      <c r="AG183" s="53"/>
      <c r="AH183" s="53"/>
    </row>
    <row r="184" spans="1:34" ht="12.75" hidden="1" customHeight="1" x14ac:dyDescent="0.2">
      <c r="A184" s="123"/>
      <c r="B184" s="53"/>
      <c r="C184" s="53"/>
      <c r="D184" s="53"/>
      <c r="E184" s="53"/>
      <c r="F184" s="53"/>
      <c r="G184" s="126"/>
      <c r="H184" s="59"/>
      <c r="I184" s="59"/>
      <c r="J184" s="59"/>
      <c r="L184" s="53"/>
      <c r="M184" s="53"/>
      <c r="N184" s="53"/>
      <c r="O184" s="53"/>
      <c r="P184" s="59"/>
      <c r="Q184" s="59"/>
      <c r="R184" s="59"/>
      <c r="T184" s="53"/>
      <c r="U184" s="53"/>
      <c r="V184" s="53"/>
      <c r="W184" s="53"/>
      <c r="X184" s="53"/>
      <c r="Y184" s="53"/>
      <c r="Z184" s="53"/>
      <c r="AA184" s="53"/>
      <c r="AB184" s="53"/>
      <c r="AC184" s="53"/>
      <c r="AD184" s="53"/>
      <c r="AE184" s="53"/>
      <c r="AF184" s="53"/>
      <c r="AG184" s="53"/>
      <c r="AH184" s="53"/>
    </row>
    <row r="185" spans="1:34" ht="12.75" hidden="1" customHeight="1" x14ac:dyDescent="0.2">
      <c r="A185" s="123"/>
      <c r="B185" s="53"/>
      <c r="C185" s="53"/>
      <c r="D185" s="53"/>
      <c r="E185" s="53"/>
      <c r="F185" s="53"/>
      <c r="G185" s="126"/>
      <c r="H185" s="59"/>
      <c r="I185" s="59"/>
      <c r="J185" s="59"/>
      <c r="L185" s="53"/>
      <c r="M185" s="53"/>
      <c r="N185" s="53"/>
      <c r="O185" s="53"/>
      <c r="P185" s="59"/>
      <c r="Q185" s="59"/>
      <c r="R185" s="59"/>
      <c r="T185" s="53"/>
      <c r="U185" s="53"/>
      <c r="V185" s="53"/>
      <c r="W185" s="53"/>
      <c r="X185" s="53"/>
      <c r="Y185" s="53"/>
      <c r="Z185" s="53"/>
      <c r="AA185" s="53"/>
      <c r="AB185" s="53"/>
      <c r="AC185" s="53"/>
      <c r="AD185" s="53"/>
      <c r="AE185" s="53"/>
      <c r="AF185" s="53"/>
      <c r="AG185" s="53"/>
      <c r="AH185" s="53"/>
    </row>
    <row r="186" spans="1:34" ht="12.75" hidden="1" customHeight="1" x14ac:dyDescent="0.2">
      <c r="A186" s="123"/>
      <c r="B186" s="53"/>
      <c r="C186" s="53"/>
      <c r="D186" s="53"/>
      <c r="E186" s="53"/>
      <c r="F186" s="53"/>
      <c r="G186" s="126"/>
      <c r="H186" s="59"/>
      <c r="I186" s="59"/>
      <c r="J186" s="59"/>
      <c r="L186" s="53"/>
      <c r="M186" s="53"/>
      <c r="N186" s="53"/>
      <c r="O186" s="53"/>
      <c r="P186" s="59"/>
      <c r="Q186" s="59"/>
      <c r="R186" s="59"/>
      <c r="T186" s="53"/>
      <c r="U186" s="53"/>
      <c r="V186" s="53"/>
      <c r="W186" s="53"/>
      <c r="X186" s="53"/>
      <c r="Y186" s="53"/>
      <c r="Z186" s="53"/>
      <c r="AA186" s="53"/>
      <c r="AB186" s="53"/>
      <c r="AC186" s="53"/>
      <c r="AD186" s="53"/>
      <c r="AE186" s="53"/>
      <c r="AF186" s="53"/>
      <c r="AG186" s="53"/>
      <c r="AH186" s="53"/>
    </row>
    <row r="187" spans="1:34" ht="12.75" hidden="1" customHeight="1" x14ac:dyDescent="0.2">
      <c r="A187" s="123"/>
      <c r="B187" s="53"/>
      <c r="C187" s="53"/>
      <c r="D187" s="53"/>
      <c r="E187" s="53"/>
      <c r="F187" s="53"/>
      <c r="G187" s="126"/>
      <c r="H187" s="59"/>
      <c r="I187" s="59"/>
      <c r="J187" s="59"/>
      <c r="L187" s="53"/>
      <c r="M187" s="53"/>
      <c r="N187" s="53"/>
      <c r="O187" s="53"/>
      <c r="P187" s="59"/>
      <c r="Q187" s="59"/>
      <c r="R187" s="59"/>
      <c r="T187" s="53"/>
      <c r="U187" s="53"/>
      <c r="V187" s="53"/>
      <c r="W187" s="53"/>
      <c r="X187" s="53"/>
      <c r="Y187" s="53"/>
      <c r="Z187" s="53"/>
      <c r="AA187" s="53"/>
      <c r="AB187" s="53"/>
      <c r="AC187" s="53"/>
      <c r="AD187" s="53"/>
      <c r="AE187" s="53"/>
      <c r="AF187" s="53"/>
      <c r="AG187" s="53"/>
      <c r="AH187" s="53"/>
    </row>
    <row r="188" spans="1:34" ht="12.75" hidden="1" customHeight="1" x14ac:dyDescent="0.2">
      <c r="A188" s="123"/>
      <c r="B188" s="53"/>
      <c r="C188" s="53"/>
      <c r="D188" s="53"/>
      <c r="E188" s="53"/>
      <c r="F188" s="53"/>
      <c r="G188" s="126"/>
      <c r="H188" s="59"/>
      <c r="I188" s="59"/>
      <c r="J188" s="59"/>
      <c r="L188" s="53"/>
      <c r="M188" s="53"/>
      <c r="N188" s="53"/>
      <c r="O188" s="53"/>
      <c r="P188" s="59"/>
      <c r="Q188" s="59"/>
      <c r="R188" s="59"/>
      <c r="T188" s="53"/>
      <c r="U188" s="53"/>
      <c r="V188" s="53"/>
      <c r="W188" s="53"/>
      <c r="X188" s="53"/>
      <c r="Y188" s="53"/>
      <c r="Z188" s="53"/>
      <c r="AA188" s="53"/>
      <c r="AB188" s="53"/>
      <c r="AC188" s="53"/>
      <c r="AD188" s="53"/>
      <c r="AE188" s="53"/>
      <c r="AF188" s="53"/>
      <c r="AG188" s="53"/>
      <c r="AH188" s="53"/>
    </row>
    <row r="189" spans="1:34" ht="12.75" hidden="1" customHeight="1" x14ac:dyDescent="0.2">
      <c r="A189" s="123"/>
      <c r="B189" s="53"/>
      <c r="C189" s="53"/>
      <c r="D189" s="53"/>
      <c r="E189" s="53"/>
      <c r="F189" s="53"/>
      <c r="G189" s="126"/>
      <c r="H189" s="59"/>
      <c r="I189" s="59"/>
      <c r="J189" s="59"/>
      <c r="L189" s="53"/>
      <c r="M189" s="53"/>
      <c r="N189" s="53"/>
      <c r="O189" s="53"/>
      <c r="P189" s="59"/>
      <c r="Q189" s="59"/>
      <c r="R189" s="59"/>
      <c r="T189" s="53"/>
      <c r="U189" s="53"/>
      <c r="V189" s="53"/>
      <c r="W189" s="53"/>
      <c r="X189" s="53"/>
      <c r="Y189" s="53"/>
      <c r="Z189" s="53"/>
      <c r="AA189" s="53"/>
      <c r="AB189" s="53"/>
      <c r="AC189" s="53"/>
      <c r="AD189" s="53"/>
      <c r="AE189" s="53"/>
      <c r="AF189" s="53"/>
      <c r="AG189" s="53"/>
      <c r="AH189" s="53"/>
    </row>
    <row r="190" spans="1:34" ht="12.75" hidden="1" customHeight="1" x14ac:dyDescent="0.2">
      <c r="A190" s="123"/>
      <c r="B190" s="53"/>
      <c r="C190" s="53"/>
      <c r="D190" s="53"/>
      <c r="E190" s="53"/>
      <c r="F190" s="53"/>
      <c r="G190" s="126"/>
      <c r="H190" s="59"/>
      <c r="I190" s="59"/>
      <c r="J190" s="59"/>
      <c r="L190" s="53"/>
      <c r="M190" s="53"/>
      <c r="N190" s="53"/>
      <c r="O190" s="53"/>
      <c r="P190" s="59"/>
      <c r="Q190" s="59"/>
      <c r="R190" s="59"/>
      <c r="T190" s="53"/>
      <c r="U190" s="53"/>
      <c r="V190" s="53"/>
      <c r="W190" s="53"/>
      <c r="X190" s="53"/>
      <c r="Y190" s="53"/>
      <c r="Z190" s="53"/>
      <c r="AA190" s="53"/>
      <c r="AB190" s="53"/>
      <c r="AC190" s="53"/>
      <c r="AD190" s="53"/>
      <c r="AE190" s="53"/>
      <c r="AF190" s="53"/>
      <c r="AG190" s="53"/>
      <c r="AH190" s="53"/>
    </row>
    <row r="191" spans="1:34" ht="12.75" hidden="1" customHeight="1" x14ac:dyDescent="0.2">
      <c r="A191" s="123"/>
      <c r="B191" s="53"/>
      <c r="C191" s="53"/>
      <c r="D191" s="53"/>
      <c r="E191" s="53"/>
      <c r="F191" s="53"/>
      <c r="G191" s="126"/>
      <c r="H191" s="59"/>
      <c r="I191" s="59"/>
      <c r="J191" s="59"/>
      <c r="L191" s="53"/>
      <c r="M191" s="53"/>
      <c r="N191" s="53"/>
      <c r="O191" s="53"/>
      <c r="P191" s="59"/>
      <c r="Q191" s="59"/>
      <c r="R191" s="59"/>
      <c r="T191" s="53"/>
      <c r="U191" s="53"/>
      <c r="V191" s="53"/>
      <c r="W191" s="53"/>
      <c r="X191" s="53"/>
      <c r="Y191" s="53"/>
      <c r="Z191" s="53"/>
      <c r="AA191" s="53"/>
      <c r="AB191" s="53"/>
      <c r="AC191" s="53"/>
      <c r="AD191" s="53"/>
      <c r="AE191" s="53"/>
      <c r="AF191" s="53"/>
      <c r="AG191" s="53"/>
      <c r="AH191" s="53"/>
    </row>
    <row r="192" spans="1:34" ht="12.75" hidden="1" customHeight="1" x14ac:dyDescent="0.2">
      <c r="A192" s="123"/>
      <c r="B192" s="53"/>
      <c r="C192" s="53"/>
      <c r="D192" s="53"/>
      <c r="E192" s="53"/>
      <c r="F192" s="53"/>
      <c r="G192" s="126"/>
      <c r="H192" s="59"/>
      <c r="I192" s="59"/>
      <c r="J192" s="59"/>
      <c r="L192" s="53"/>
      <c r="M192" s="53"/>
      <c r="N192" s="53"/>
      <c r="O192" s="53"/>
      <c r="P192" s="59"/>
      <c r="Q192" s="59"/>
      <c r="R192" s="59"/>
      <c r="T192" s="53"/>
      <c r="U192" s="53"/>
      <c r="V192" s="53"/>
      <c r="W192" s="53"/>
      <c r="X192" s="53"/>
      <c r="Y192" s="53"/>
      <c r="Z192" s="53"/>
      <c r="AA192" s="53"/>
      <c r="AB192" s="53"/>
      <c r="AC192" s="53"/>
      <c r="AD192" s="53"/>
      <c r="AE192" s="53"/>
      <c r="AF192" s="53"/>
      <c r="AG192" s="53"/>
      <c r="AH192" s="53"/>
    </row>
    <row r="193" spans="1:34" ht="12.75" hidden="1" customHeight="1" x14ac:dyDescent="0.2">
      <c r="A193" s="123"/>
      <c r="B193" s="53"/>
      <c r="C193" s="53"/>
      <c r="D193" s="53"/>
      <c r="E193" s="53"/>
      <c r="F193" s="53"/>
      <c r="G193" s="126"/>
      <c r="H193" s="59"/>
      <c r="I193" s="59"/>
      <c r="J193" s="59"/>
      <c r="L193" s="53"/>
      <c r="M193" s="53"/>
      <c r="N193" s="53"/>
      <c r="O193" s="53"/>
      <c r="P193" s="59"/>
      <c r="Q193" s="59"/>
      <c r="R193" s="59"/>
      <c r="T193" s="53"/>
      <c r="U193" s="53"/>
      <c r="V193" s="53"/>
      <c r="W193" s="53"/>
      <c r="X193" s="53"/>
      <c r="Y193" s="53"/>
      <c r="Z193" s="53"/>
      <c r="AA193" s="53"/>
      <c r="AB193" s="53"/>
      <c r="AC193" s="53"/>
      <c r="AD193" s="53"/>
      <c r="AE193" s="53"/>
      <c r="AF193" s="53"/>
      <c r="AG193" s="53"/>
      <c r="AH193" s="53"/>
    </row>
    <row r="194" spans="1:34" ht="12.75" hidden="1" customHeight="1" x14ac:dyDescent="0.2">
      <c r="A194" s="123"/>
      <c r="B194" s="53"/>
      <c r="C194" s="53"/>
      <c r="D194" s="53"/>
      <c r="E194" s="53"/>
      <c r="F194" s="53"/>
      <c r="G194" s="126"/>
      <c r="H194" s="59"/>
      <c r="I194" s="59"/>
      <c r="J194" s="59"/>
      <c r="L194" s="53"/>
      <c r="M194" s="53"/>
      <c r="N194" s="53"/>
      <c r="O194" s="53"/>
      <c r="P194" s="59"/>
      <c r="Q194" s="59"/>
      <c r="R194" s="59"/>
      <c r="T194" s="53"/>
      <c r="U194" s="53"/>
      <c r="V194" s="53"/>
      <c r="W194" s="53"/>
      <c r="X194" s="53"/>
      <c r="Y194" s="53"/>
      <c r="Z194" s="53"/>
      <c r="AA194" s="53"/>
      <c r="AB194" s="53"/>
      <c r="AC194" s="53"/>
      <c r="AD194" s="53"/>
      <c r="AE194" s="53"/>
      <c r="AF194" s="53"/>
      <c r="AG194" s="53"/>
      <c r="AH194" s="53"/>
    </row>
    <row r="195" spans="1:34" ht="12.75" hidden="1" customHeight="1" x14ac:dyDescent="0.2">
      <c r="A195" s="123"/>
      <c r="B195" s="53"/>
      <c r="C195" s="53"/>
      <c r="D195" s="53"/>
      <c r="E195" s="53"/>
      <c r="F195" s="53"/>
      <c r="G195" s="126"/>
      <c r="H195" s="59"/>
      <c r="I195" s="59"/>
      <c r="J195" s="59"/>
      <c r="L195" s="53"/>
      <c r="M195" s="53"/>
      <c r="N195" s="53"/>
      <c r="O195" s="53"/>
      <c r="P195" s="59"/>
      <c r="Q195" s="59"/>
      <c r="R195" s="59"/>
      <c r="T195" s="53"/>
      <c r="U195" s="53"/>
      <c r="V195" s="53"/>
      <c r="W195" s="53"/>
      <c r="X195" s="53"/>
      <c r="Y195" s="53"/>
      <c r="Z195" s="53"/>
      <c r="AA195" s="53"/>
      <c r="AB195" s="53"/>
      <c r="AC195" s="53"/>
      <c r="AD195" s="53"/>
      <c r="AE195" s="53"/>
      <c r="AF195" s="53"/>
      <c r="AG195" s="53"/>
      <c r="AH195" s="53"/>
    </row>
    <row r="196" spans="1:34" ht="12.75" hidden="1" customHeight="1" x14ac:dyDescent="0.2">
      <c r="A196" s="123"/>
      <c r="B196" s="53"/>
      <c r="C196" s="53"/>
      <c r="D196" s="53"/>
      <c r="E196" s="53"/>
      <c r="F196" s="53"/>
      <c r="G196" s="126"/>
      <c r="H196" s="59"/>
      <c r="I196" s="59"/>
      <c r="J196" s="59"/>
      <c r="L196" s="53"/>
      <c r="M196" s="53"/>
      <c r="N196" s="53"/>
      <c r="O196" s="53"/>
      <c r="P196" s="59"/>
      <c r="Q196" s="59"/>
      <c r="R196" s="59"/>
      <c r="T196" s="53"/>
      <c r="U196" s="53"/>
      <c r="V196" s="53"/>
      <c r="W196" s="53"/>
      <c r="X196" s="53"/>
      <c r="Y196" s="53"/>
      <c r="Z196" s="53"/>
      <c r="AA196" s="53"/>
      <c r="AB196" s="53"/>
      <c r="AC196" s="53"/>
      <c r="AD196" s="53"/>
      <c r="AE196" s="53"/>
      <c r="AF196" s="53"/>
      <c r="AG196" s="53"/>
      <c r="AH196" s="53"/>
    </row>
    <row r="197" spans="1:34" ht="12.75" hidden="1" customHeight="1" x14ac:dyDescent="0.2">
      <c r="A197" s="123"/>
      <c r="B197" s="53"/>
      <c r="C197" s="53"/>
      <c r="D197" s="53"/>
      <c r="E197" s="53"/>
      <c r="F197" s="53"/>
      <c r="G197" s="126"/>
      <c r="H197" s="59"/>
      <c r="I197" s="59"/>
      <c r="J197" s="59"/>
      <c r="L197" s="53"/>
      <c r="M197" s="53"/>
      <c r="N197" s="53"/>
      <c r="O197" s="53"/>
      <c r="P197" s="59"/>
      <c r="Q197" s="59"/>
      <c r="R197" s="59"/>
      <c r="T197" s="53"/>
      <c r="U197" s="53"/>
      <c r="V197" s="53"/>
      <c r="W197" s="53"/>
      <c r="X197" s="53"/>
      <c r="Y197" s="53"/>
      <c r="Z197" s="53"/>
      <c r="AA197" s="53"/>
      <c r="AB197" s="53"/>
      <c r="AC197" s="53"/>
      <c r="AD197" s="53"/>
      <c r="AE197" s="53"/>
      <c r="AF197" s="53"/>
      <c r="AG197" s="53"/>
      <c r="AH197" s="53"/>
    </row>
    <row r="198" spans="1:34" ht="12.75" hidden="1" customHeight="1" x14ac:dyDescent="0.2">
      <c r="A198" s="123"/>
      <c r="B198" s="53"/>
      <c r="C198" s="53"/>
      <c r="D198" s="53"/>
      <c r="E198" s="53"/>
      <c r="F198" s="53"/>
      <c r="G198" s="126"/>
      <c r="H198" s="59"/>
      <c r="I198" s="59"/>
      <c r="J198" s="59"/>
      <c r="L198" s="53"/>
      <c r="M198" s="53"/>
      <c r="N198" s="53"/>
      <c r="O198" s="53"/>
      <c r="P198" s="59"/>
      <c r="Q198" s="59"/>
      <c r="R198" s="59"/>
      <c r="T198" s="53"/>
      <c r="U198" s="53"/>
      <c r="V198" s="53"/>
      <c r="W198" s="53"/>
      <c r="X198" s="53"/>
      <c r="Y198" s="53"/>
      <c r="Z198" s="53"/>
      <c r="AA198" s="53"/>
      <c r="AB198" s="53"/>
      <c r="AC198" s="53"/>
      <c r="AD198" s="53"/>
      <c r="AE198" s="53"/>
      <c r="AF198" s="53"/>
      <c r="AG198" s="53"/>
      <c r="AH198" s="53"/>
    </row>
    <row r="199" spans="1:34" ht="12.75" hidden="1" customHeight="1" x14ac:dyDescent="0.2">
      <c r="A199" s="123"/>
      <c r="B199" s="53"/>
      <c r="C199" s="53"/>
      <c r="D199" s="53"/>
      <c r="E199" s="53"/>
      <c r="F199" s="53"/>
      <c r="G199" s="126"/>
      <c r="H199" s="59"/>
      <c r="I199" s="59"/>
      <c r="J199" s="59"/>
      <c r="L199" s="53"/>
      <c r="M199" s="53"/>
      <c r="N199" s="53"/>
      <c r="O199" s="53"/>
      <c r="P199" s="59"/>
      <c r="Q199" s="59"/>
      <c r="R199" s="59"/>
      <c r="T199" s="53"/>
      <c r="U199" s="53"/>
      <c r="V199" s="53"/>
      <c r="W199" s="53"/>
      <c r="X199" s="53"/>
      <c r="Y199" s="53"/>
      <c r="Z199" s="53"/>
      <c r="AA199" s="53"/>
      <c r="AB199" s="53"/>
      <c r="AC199" s="53"/>
      <c r="AD199" s="53"/>
      <c r="AE199" s="53"/>
      <c r="AF199" s="53"/>
      <c r="AG199" s="53"/>
      <c r="AH199" s="53"/>
    </row>
    <row r="200" spans="1:34" ht="12.75" hidden="1" customHeight="1" x14ac:dyDescent="0.2">
      <c r="A200" s="123"/>
      <c r="B200" s="53"/>
      <c r="C200" s="53"/>
      <c r="D200" s="53"/>
      <c r="E200" s="53"/>
      <c r="F200" s="53"/>
      <c r="G200" s="126"/>
      <c r="H200" s="59"/>
      <c r="I200" s="59"/>
      <c r="J200" s="59"/>
      <c r="L200" s="53"/>
      <c r="M200" s="53"/>
      <c r="N200" s="53"/>
      <c r="O200" s="53"/>
      <c r="P200" s="59"/>
      <c r="Q200" s="59"/>
      <c r="R200" s="59"/>
      <c r="T200" s="53"/>
      <c r="U200" s="53"/>
      <c r="V200" s="53"/>
      <c r="W200" s="53"/>
      <c r="X200" s="53"/>
      <c r="Y200" s="53"/>
      <c r="Z200" s="53"/>
      <c r="AA200" s="53"/>
      <c r="AB200" s="53"/>
      <c r="AC200" s="53"/>
      <c r="AD200" s="53"/>
      <c r="AE200" s="53"/>
      <c r="AF200" s="53"/>
      <c r="AG200" s="53"/>
      <c r="AH200" s="53"/>
    </row>
    <row r="201" spans="1:34" ht="12.75" hidden="1" customHeight="1" x14ac:dyDescent="0.2">
      <c r="A201" s="123"/>
      <c r="B201" s="53"/>
      <c r="C201" s="53"/>
      <c r="D201" s="53"/>
      <c r="E201" s="53"/>
      <c r="F201" s="53"/>
      <c r="G201" s="126"/>
      <c r="H201" s="59"/>
      <c r="I201" s="59"/>
      <c r="J201" s="59"/>
      <c r="L201" s="53"/>
      <c r="M201" s="53"/>
      <c r="N201" s="53"/>
      <c r="O201" s="53"/>
      <c r="P201" s="59"/>
      <c r="Q201" s="59"/>
      <c r="R201" s="59"/>
      <c r="T201" s="53"/>
      <c r="U201" s="53"/>
      <c r="V201" s="53"/>
      <c r="W201" s="53"/>
      <c r="X201" s="53"/>
      <c r="Y201" s="53"/>
      <c r="Z201" s="53"/>
      <c r="AA201" s="53"/>
      <c r="AB201" s="53"/>
      <c r="AC201" s="53"/>
      <c r="AD201" s="53"/>
      <c r="AE201" s="53"/>
      <c r="AF201" s="53"/>
      <c r="AG201" s="53"/>
      <c r="AH201" s="53"/>
    </row>
    <row r="202" spans="1:34" ht="12.75" hidden="1" customHeight="1" x14ac:dyDescent="0.2">
      <c r="A202" s="123"/>
      <c r="B202" s="53"/>
      <c r="C202" s="53"/>
      <c r="D202" s="53"/>
      <c r="E202" s="53"/>
      <c r="F202" s="53"/>
      <c r="G202" s="126"/>
      <c r="H202" s="59"/>
      <c r="I202" s="59"/>
      <c r="J202" s="59"/>
      <c r="L202" s="53"/>
      <c r="M202" s="53"/>
      <c r="N202" s="53"/>
      <c r="O202" s="53"/>
      <c r="P202" s="59"/>
      <c r="Q202" s="59"/>
      <c r="R202" s="59"/>
      <c r="T202" s="53"/>
      <c r="U202" s="53"/>
      <c r="V202" s="53"/>
      <c r="W202" s="53"/>
      <c r="X202" s="53"/>
      <c r="Y202" s="53"/>
      <c r="Z202" s="53"/>
      <c r="AA202" s="53"/>
      <c r="AB202" s="53"/>
      <c r="AC202" s="53"/>
      <c r="AD202" s="53"/>
      <c r="AE202" s="53"/>
      <c r="AF202" s="53"/>
      <c r="AG202" s="53"/>
      <c r="AH202" s="53"/>
    </row>
    <row r="203" spans="1:34" ht="12.75" hidden="1" customHeight="1" x14ac:dyDescent="0.2">
      <c r="A203" s="123"/>
      <c r="B203" s="53"/>
      <c r="C203" s="53"/>
      <c r="D203" s="53"/>
      <c r="E203" s="53"/>
      <c r="F203" s="53"/>
      <c r="G203" s="126"/>
      <c r="H203" s="59"/>
      <c r="I203" s="59"/>
      <c r="J203" s="59"/>
      <c r="L203" s="53"/>
      <c r="M203" s="53"/>
      <c r="N203" s="53"/>
      <c r="O203" s="53"/>
      <c r="P203" s="59"/>
      <c r="Q203" s="59"/>
      <c r="R203" s="59"/>
      <c r="T203" s="53"/>
      <c r="U203" s="53"/>
      <c r="V203" s="53"/>
      <c r="W203" s="53"/>
      <c r="X203" s="53"/>
      <c r="Y203" s="53"/>
      <c r="Z203" s="53"/>
      <c r="AA203" s="53"/>
      <c r="AB203" s="53"/>
      <c r="AC203" s="53"/>
      <c r="AD203" s="53"/>
      <c r="AE203" s="53"/>
      <c r="AF203" s="53"/>
      <c r="AG203" s="53"/>
      <c r="AH203" s="53"/>
    </row>
    <row r="204" spans="1:34" ht="12.75" hidden="1" customHeight="1" x14ac:dyDescent="0.2">
      <c r="A204" s="123"/>
      <c r="B204" s="53"/>
      <c r="C204" s="53"/>
      <c r="D204" s="53"/>
      <c r="E204" s="53"/>
      <c r="F204" s="53"/>
      <c r="G204" s="126"/>
      <c r="H204" s="59"/>
      <c r="I204" s="59"/>
      <c r="J204" s="59"/>
      <c r="L204" s="53"/>
      <c r="M204" s="53"/>
      <c r="N204" s="53"/>
      <c r="O204" s="53"/>
      <c r="P204" s="59"/>
      <c r="Q204" s="59"/>
      <c r="R204" s="59"/>
      <c r="T204" s="53"/>
      <c r="U204" s="53"/>
      <c r="V204" s="53"/>
      <c r="W204" s="53"/>
      <c r="X204" s="53"/>
      <c r="Y204" s="53"/>
      <c r="Z204" s="53"/>
      <c r="AA204" s="53"/>
      <c r="AB204" s="53"/>
      <c r="AC204" s="53"/>
      <c r="AD204" s="53"/>
      <c r="AE204" s="53"/>
      <c r="AF204" s="53"/>
      <c r="AG204" s="53"/>
      <c r="AH204" s="53"/>
    </row>
    <row r="205" spans="1:34" ht="12.75" hidden="1" customHeight="1" x14ac:dyDescent="0.2">
      <c r="A205" s="123"/>
      <c r="B205" s="53"/>
      <c r="C205" s="53"/>
      <c r="D205" s="53"/>
      <c r="E205" s="53"/>
      <c r="F205" s="53"/>
      <c r="G205" s="126"/>
      <c r="H205" s="59"/>
      <c r="I205" s="59"/>
      <c r="J205" s="59"/>
      <c r="L205" s="53"/>
      <c r="M205" s="53"/>
      <c r="N205" s="53"/>
      <c r="O205" s="53"/>
      <c r="P205" s="59"/>
      <c r="Q205" s="59"/>
      <c r="R205" s="59"/>
      <c r="T205" s="53"/>
      <c r="U205" s="53"/>
      <c r="V205" s="53"/>
      <c r="W205" s="53"/>
      <c r="X205" s="53"/>
      <c r="Y205" s="53"/>
      <c r="Z205" s="53"/>
      <c r="AA205" s="53"/>
      <c r="AB205" s="53"/>
      <c r="AC205" s="53"/>
      <c r="AD205" s="53"/>
      <c r="AE205" s="53"/>
      <c r="AF205" s="53"/>
      <c r="AG205" s="53"/>
      <c r="AH205" s="53"/>
    </row>
    <row r="206" spans="1:34" ht="12.75" hidden="1" customHeight="1" x14ac:dyDescent="0.2">
      <c r="A206" s="123"/>
      <c r="B206" s="53"/>
      <c r="C206" s="53"/>
      <c r="D206" s="53"/>
      <c r="E206" s="53"/>
      <c r="F206" s="53"/>
      <c r="G206" s="126"/>
      <c r="H206" s="59"/>
      <c r="I206" s="59"/>
      <c r="J206" s="59"/>
      <c r="L206" s="53"/>
      <c r="M206" s="53"/>
      <c r="N206" s="53"/>
      <c r="O206" s="53"/>
      <c r="P206" s="59"/>
      <c r="Q206" s="59"/>
      <c r="R206" s="59"/>
      <c r="T206" s="53"/>
      <c r="U206" s="53"/>
      <c r="V206" s="53"/>
      <c r="W206" s="53"/>
      <c r="X206" s="53"/>
      <c r="Y206" s="53"/>
      <c r="Z206" s="53"/>
      <c r="AA206" s="53"/>
      <c r="AB206" s="53"/>
      <c r="AC206" s="53"/>
      <c r="AD206" s="53"/>
      <c r="AE206" s="53"/>
      <c r="AF206" s="53"/>
      <c r="AG206" s="53"/>
      <c r="AH206" s="53"/>
    </row>
    <row r="207" spans="1:34" ht="12.75" hidden="1" customHeight="1" x14ac:dyDescent="0.2">
      <c r="A207" s="123"/>
      <c r="B207" s="53"/>
      <c r="C207" s="53"/>
      <c r="D207" s="53"/>
      <c r="E207" s="53"/>
      <c r="F207" s="53"/>
      <c r="G207" s="126"/>
      <c r="H207" s="59"/>
      <c r="I207" s="59"/>
      <c r="J207" s="59"/>
      <c r="L207" s="53"/>
      <c r="M207" s="53"/>
      <c r="N207" s="53"/>
      <c r="O207" s="53"/>
      <c r="P207" s="59"/>
      <c r="Q207" s="59"/>
      <c r="R207" s="59"/>
      <c r="T207" s="53"/>
      <c r="U207" s="53"/>
      <c r="V207" s="53"/>
      <c r="W207" s="53"/>
      <c r="X207" s="53"/>
      <c r="Y207" s="53"/>
      <c r="Z207" s="53"/>
      <c r="AA207" s="53"/>
      <c r="AB207" s="53"/>
      <c r="AC207" s="53"/>
      <c r="AD207" s="53"/>
      <c r="AE207" s="53"/>
      <c r="AF207" s="53"/>
      <c r="AG207" s="53"/>
      <c r="AH207" s="53"/>
    </row>
    <row r="208" spans="1:34" ht="12.75" hidden="1" customHeight="1" x14ac:dyDescent="0.2">
      <c r="A208" s="123"/>
      <c r="B208" s="53"/>
      <c r="C208" s="53"/>
      <c r="D208" s="53"/>
      <c r="E208" s="53"/>
      <c r="F208" s="53"/>
      <c r="G208" s="126"/>
      <c r="H208" s="59"/>
      <c r="I208" s="59"/>
      <c r="J208" s="59"/>
      <c r="L208" s="53"/>
      <c r="M208" s="53"/>
      <c r="N208" s="53"/>
      <c r="O208" s="53"/>
      <c r="P208" s="59"/>
      <c r="Q208" s="59"/>
      <c r="R208" s="59"/>
      <c r="T208" s="53"/>
      <c r="U208" s="53"/>
      <c r="V208" s="53"/>
      <c r="W208" s="53"/>
      <c r="X208" s="53"/>
      <c r="Y208" s="53"/>
      <c r="Z208" s="53"/>
      <c r="AA208" s="53"/>
      <c r="AB208" s="53"/>
      <c r="AC208" s="53"/>
      <c r="AD208" s="53"/>
      <c r="AE208" s="53"/>
      <c r="AF208" s="53"/>
      <c r="AG208" s="53"/>
      <c r="AH208" s="53"/>
    </row>
    <row r="209" spans="1:34" ht="12.75" hidden="1" customHeight="1" x14ac:dyDescent="0.2">
      <c r="A209" s="123"/>
      <c r="B209" s="53"/>
      <c r="C209" s="53"/>
      <c r="D209" s="53"/>
      <c r="E209" s="53"/>
      <c r="F209" s="53"/>
      <c r="G209" s="126"/>
      <c r="H209" s="59"/>
      <c r="I209" s="59"/>
      <c r="J209" s="59"/>
      <c r="L209" s="53"/>
      <c r="M209" s="53"/>
      <c r="N209" s="53"/>
      <c r="O209" s="53"/>
      <c r="P209" s="59"/>
      <c r="Q209" s="59"/>
      <c r="R209" s="59"/>
      <c r="T209" s="53"/>
      <c r="U209" s="53"/>
      <c r="V209" s="53"/>
      <c r="W209" s="53"/>
      <c r="X209" s="53"/>
      <c r="Y209" s="53"/>
      <c r="Z209" s="53"/>
      <c r="AA209" s="53"/>
      <c r="AB209" s="53"/>
      <c r="AC209" s="53"/>
      <c r="AD209" s="53"/>
      <c r="AE209" s="53"/>
      <c r="AF209" s="53"/>
      <c r="AG209" s="53"/>
      <c r="AH209" s="53"/>
    </row>
    <row r="210" spans="1:34" ht="12.75" hidden="1" customHeight="1" x14ac:dyDescent="0.2">
      <c r="A210" s="123"/>
      <c r="B210" s="53"/>
      <c r="C210" s="53"/>
      <c r="D210" s="53"/>
      <c r="E210" s="53"/>
      <c r="F210" s="53"/>
      <c r="G210" s="126"/>
      <c r="H210" s="59"/>
      <c r="I210" s="59"/>
      <c r="J210" s="59"/>
      <c r="L210" s="53"/>
      <c r="M210" s="53"/>
      <c r="N210" s="53"/>
      <c r="O210" s="53"/>
      <c r="P210" s="59"/>
      <c r="Q210" s="59"/>
      <c r="R210" s="59"/>
      <c r="T210" s="53"/>
      <c r="U210" s="53"/>
      <c r="V210" s="53"/>
      <c r="W210" s="53"/>
      <c r="X210" s="53"/>
      <c r="Y210" s="53"/>
      <c r="Z210" s="53"/>
      <c r="AA210" s="53"/>
      <c r="AB210" s="53"/>
      <c r="AC210" s="53"/>
      <c r="AD210" s="53"/>
      <c r="AE210" s="53"/>
      <c r="AF210" s="53"/>
      <c r="AG210" s="53"/>
      <c r="AH210" s="53"/>
    </row>
    <row r="211" spans="1:34" ht="12.75" hidden="1" customHeight="1" x14ac:dyDescent="0.2">
      <c r="A211" s="123"/>
      <c r="B211" s="53"/>
      <c r="C211" s="53"/>
      <c r="D211" s="53"/>
      <c r="E211" s="53"/>
      <c r="F211" s="53"/>
      <c r="G211" s="126"/>
      <c r="H211" s="59"/>
      <c r="I211" s="59"/>
      <c r="J211" s="59"/>
      <c r="L211" s="53"/>
      <c r="M211" s="53"/>
      <c r="N211" s="53"/>
      <c r="O211" s="53"/>
      <c r="P211" s="59"/>
      <c r="Q211" s="59"/>
      <c r="R211" s="59"/>
      <c r="T211" s="53"/>
      <c r="U211" s="53"/>
      <c r="V211" s="53"/>
      <c r="W211" s="53"/>
      <c r="X211" s="53"/>
      <c r="Y211" s="53"/>
      <c r="Z211" s="53"/>
      <c r="AA211" s="53"/>
      <c r="AB211" s="53"/>
      <c r="AC211" s="53"/>
      <c r="AD211" s="53"/>
      <c r="AE211" s="53"/>
      <c r="AF211" s="53"/>
      <c r="AG211" s="53"/>
      <c r="AH211" s="53"/>
    </row>
    <row r="212" spans="1:34" ht="12.75" hidden="1" customHeight="1" x14ac:dyDescent="0.2">
      <c r="A212" s="123"/>
      <c r="B212" s="53"/>
      <c r="C212" s="53"/>
      <c r="D212" s="53"/>
      <c r="E212" s="53"/>
      <c r="F212" s="53"/>
      <c r="G212" s="126"/>
      <c r="H212" s="59"/>
      <c r="I212" s="59"/>
      <c r="J212" s="59"/>
      <c r="L212" s="53"/>
      <c r="M212" s="53"/>
      <c r="N212" s="53"/>
      <c r="O212" s="53"/>
      <c r="P212" s="59"/>
      <c r="Q212" s="59"/>
      <c r="R212" s="59"/>
      <c r="T212" s="53"/>
      <c r="U212" s="53"/>
      <c r="V212" s="53"/>
      <c r="W212" s="53"/>
      <c r="X212" s="53"/>
      <c r="Y212" s="53"/>
      <c r="Z212" s="53"/>
      <c r="AA212" s="53"/>
      <c r="AB212" s="53"/>
      <c r="AC212" s="53"/>
      <c r="AD212" s="53"/>
      <c r="AE212" s="53"/>
      <c r="AF212" s="53"/>
      <c r="AG212" s="53"/>
      <c r="AH212" s="53"/>
    </row>
    <row r="213" spans="1:34" ht="12.75" hidden="1" customHeight="1" x14ac:dyDescent="0.2">
      <c r="A213" s="123"/>
      <c r="B213" s="53"/>
      <c r="C213" s="53"/>
      <c r="D213" s="53"/>
      <c r="E213" s="53"/>
      <c r="F213" s="53"/>
      <c r="G213" s="126"/>
      <c r="H213" s="59"/>
      <c r="I213" s="59"/>
      <c r="J213" s="59"/>
      <c r="L213" s="53"/>
      <c r="M213" s="53"/>
      <c r="N213" s="53"/>
      <c r="O213" s="53"/>
      <c r="P213" s="59"/>
      <c r="Q213" s="59"/>
      <c r="R213" s="59"/>
      <c r="T213" s="53"/>
      <c r="U213" s="53"/>
      <c r="V213" s="53"/>
      <c r="W213" s="53"/>
      <c r="X213" s="53"/>
      <c r="Y213" s="53"/>
      <c r="Z213" s="53"/>
      <c r="AA213" s="53"/>
      <c r="AB213" s="53"/>
      <c r="AC213" s="53"/>
      <c r="AD213" s="53"/>
      <c r="AE213" s="53"/>
      <c r="AF213" s="53"/>
      <c r="AG213" s="53"/>
      <c r="AH213" s="53"/>
    </row>
    <row r="214" spans="1:34" ht="12.75" hidden="1" customHeight="1" x14ac:dyDescent="0.2">
      <c r="A214" s="123"/>
      <c r="B214" s="53"/>
      <c r="C214" s="53"/>
      <c r="D214" s="53"/>
      <c r="E214" s="53"/>
      <c r="F214" s="53"/>
      <c r="G214" s="126"/>
      <c r="H214" s="59"/>
      <c r="I214" s="59"/>
      <c r="J214" s="59"/>
      <c r="L214" s="53"/>
      <c r="M214" s="53"/>
      <c r="N214" s="53"/>
      <c r="O214" s="53"/>
      <c r="P214" s="59"/>
      <c r="Q214" s="59"/>
      <c r="R214" s="59"/>
      <c r="T214" s="53"/>
      <c r="U214" s="53"/>
      <c r="V214" s="53"/>
      <c r="W214" s="53"/>
      <c r="X214" s="53"/>
      <c r="Y214" s="53"/>
      <c r="Z214" s="53"/>
      <c r="AA214" s="53"/>
      <c r="AB214" s="53"/>
      <c r="AC214" s="53"/>
      <c r="AD214" s="53"/>
      <c r="AE214" s="53"/>
      <c r="AF214" s="53"/>
      <c r="AG214" s="53"/>
      <c r="AH214" s="53"/>
    </row>
    <row r="215" spans="1:34" ht="12.75" hidden="1" customHeight="1" x14ac:dyDescent="0.2">
      <c r="A215" s="123"/>
      <c r="B215" s="53"/>
      <c r="C215" s="53"/>
      <c r="D215" s="53"/>
      <c r="E215" s="53"/>
      <c r="F215" s="53"/>
      <c r="G215" s="126"/>
      <c r="H215" s="59"/>
      <c r="I215" s="59"/>
      <c r="J215" s="59"/>
      <c r="L215" s="53"/>
      <c r="M215" s="53"/>
      <c r="N215" s="53"/>
      <c r="O215" s="53"/>
      <c r="P215" s="59"/>
      <c r="Q215" s="59"/>
      <c r="R215" s="59"/>
      <c r="T215" s="53"/>
      <c r="U215" s="53"/>
      <c r="V215" s="53"/>
      <c r="W215" s="53"/>
      <c r="X215" s="53"/>
      <c r="Y215" s="53"/>
      <c r="Z215" s="53"/>
      <c r="AA215" s="53"/>
      <c r="AB215" s="53"/>
      <c r="AC215" s="53"/>
      <c r="AD215" s="53"/>
      <c r="AE215" s="53"/>
      <c r="AF215" s="53"/>
      <c r="AG215" s="53"/>
      <c r="AH215" s="53"/>
    </row>
    <row r="216" spans="1:34" ht="12.75" hidden="1" customHeight="1" x14ac:dyDescent="0.2">
      <c r="A216" s="123"/>
      <c r="B216" s="53"/>
      <c r="C216" s="53"/>
      <c r="D216" s="53"/>
      <c r="E216" s="53"/>
      <c r="F216" s="53"/>
      <c r="G216" s="126"/>
      <c r="H216" s="59"/>
      <c r="I216" s="59"/>
      <c r="J216" s="59"/>
      <c r="L216" s="53"/>
      <c r="M216" s="53"/>
      <c r="N216" s="53"/>
      <c r="O216" s="53"/>
      <c r="P216" s="59"/>
      <c r="Q216" s="59"/>
      <c r="R216" s="59"/>
      <c r="T216" s="53"/>
      <c r="U216" s="53"/>
      <c r="V216" s="53"/>
      <c r="W216" s="53"/>
      <c r="X216" s="53"/>
      <c r="Y216" s="53"/>
      <c r="Z216" s="53"/>
      <c r="AA216" s="53"/>
      <c r="AB216" s="53"/>
      <c r="AC216" s="53"/>
      <c r="AD216" s="53"/>
      <c r="AE216" s="53"/>
      <c r="AF216" s="53"/>
      <c r="AG216" s="53"/>
      <c r="AH216" s="53"/>
    </row>
    <row r="217" spans="1:34" ht="12.75" hidden="1" customHeight="1" x14ac:dyDescent="0.2">
      <c r="A217" s="123"/>
      <c r="B217" s="53"/>
      <c r="C217" s="53"/>
      <c r="D217" s="53"/>
      <c r="E217" s="53"/>
      <c r="F217" s="53"/>
      <c r="G217" s="126"/>
      <c r="H217" s="59"/>
      <c r="I217" s="59"/>
      <c r="J217" s="59"/>
      <c r="L217" s="53"/>
      <c r="M217" s="53"/>
      <c r="N217" s="53"/>
      <c r="O217" s="53"/>
      <c r="P217" s="59"/>
      <c r="Q217" s="59"/>
      <c r="R217" s="59"/>
      <c r="T217" s="53"/>
      <c r="U217" s="53"/>
      <c r="V217" s="53"/>
      <c r="W217" s="53"/>
      <c r="X217" s="53"/>
      <c r="Y217" s="53"/>
      <c r="Z217" s="53"/>
      <c r="AA217" s="53"/>
      <c r="AB217" s="53"/>
      <c r="AC217" s="53"/>
      <c r="AD217" s="53"/>
      <c r="AE217" s="53"/>
      <c r="AF217" s="53"/>
      <c r="AG217" s="53"/>
      <c r="AH217" s="53"/>
    </row>
    <row r="218" spans="1:34" ht="12.75" hidden="1" customHeight="1" x14ac:dyDescent="0.2">
      <c r="A218" s="123"/>
      <c r="B218" s="53"/>
      <c r="C218" s="53"/>
      <c r="D218" s="53"/>
      <c r="E218" s="53"/>
      <c r="F218" s="53"/>
      <c r="G218" s="126"/>
      <c r="H218" s="59"/>
      <c r="I218" s="59"/>
      <c r="J218" s="59"/>
      <c r="L218" s="53"/>
      <c r="M218" s="53"/>
      <c r="N218" s="53"/>
      <c r="O218" s="53"/>
      <c r="P218" s="59"/>
      <c r="Q218" s="59"/>
      <c r="R218" s="59"/>
      <c r="T218" s="53"/>
      <c r="U218" s="53"/>
      <c r="V218" s="53"/>
      <c r="W218" s="53"/>
      <c r="X218" s="53"/>
      <c r="Y218" s="53"/>
      <c r="Z218" s="53"/>
      <c r="AA218" s="53"/>
      <c r="AB218" s="53"/>
      <c r="AC218" s="53"/>
      <c r="AD218" s="53"/>
      <c r="AE218" s="53"/>
      <c r="AF218" s="53"/>
      <c r="AG218" s="53"/>
      <c r="AH218" s="53"/>
    </row>
    <row r="219" spans="1:34" ht="12.75" hidden="1" customHeight="1" x14ac:dyDescent="0.2">
      <c r="A219" s="123"/>
      <c r="B219" s="53"/>
      <c r="C219" s="53"/>
      <c r="D219" s="53"/>
      <c r="E219" s="53"/>
      <c r="F219" s="53"/>
      <c r="G219" s="126"/>
      <c r="H219" s="59"/>
      <c r="I219" s="59"/>
      <c r="J219" s="59"/>
      <c r="L219" s="53"/>
      <c r="M219" s="53"/>
      <c r="N219" s="53"/>
      <c r="O219" s="53"/>
      <c r="P219" s="59"/>
      <c r="Q219" s="59"/>
      <c r="R219" s="59"/>
      <c r="T219" s="53"/>
      <c r="U219" s="53"/>
      <c r="V219" s="53"/>
      <c r="W219" s="53"/>
      <c r="X219" s="53"/>
      <c r="Y219" s="53"/>
      <c r="Z219" s="53"/>
      <c r="AA219" s="53"/>
      <c r="AB219" s="53"/>
      <c r="AC219" s="53"/>
      <c r="AD219" s="53"/>
      <c r="AE219" s="53"/>
      <c r="AF219" s="53"/>
      <c r="AG219" s="53"/>
      <c r="AH219" s="53"/>
    </row>
    <row r="220" spans="1:34" ht="12.75" hidden="1" customHeight="1" x14ac:dyDescent="0.2">
      <c r="A220" s="123"/>
      <c r="B220" s="53"/>
      <c r="C220" s="53"/>
      <c r="D220" s="53"/>
      <c r="E220" s="53"/>
      <c r="F220" s="53"/>
      <c r="G220" s="126"/>
      <c r="H220" s="59"/>
      <c r="I220" s="59"/>
      <c r="J220" s="59"/>
      <c r="L220" s="53"/>
      <c r="M220" s="53"/>
      <c r="N220" s="53"/>
      <c r="O220" s="53"/>
      <c r="P220" s="59"/>
      <c r="Q220" s="59"/>
      <c r="R220" s="59"/>
      <c r="T220" s="53"/>
      <c r="U220" s="53"/>
      <c r="V220" s="53"/>
      <c r="W220" s="53"/>
      <c r="X220" s="53"/>
      <c r="Y220" s="53"/>
      <c r="Z220" s="53"/>
      <c r="AA220" s="53"/>
      <c r="AB220" s="53"/>
      <c r="AC220" s="53"/>
      <c r="AD220" s="53"/>
      <c r="AE220" s="53"/>
      <c r="AF220" s="53"/>
      <c r="AG220" s="53"/>
      <c r="AH220" s="53"/>
    </row>
    <row r="221" spans="1:34" ht="12.75" hidden="1" customHeight="1" x14ac:dyDescent="0.2">
      <c r="A221" s="123"/>
      <c r="B221" s="53"/>
      <c r="C221" s="53"/>
      <c r="D221" s="53"/>
      <c r="E221" s="53"/>
      <c r="F221" s="53"/>
      <c r="G221" s="126"/>
      <c r="H221" s="59"/>
      <c r="I221" s="59"/>
      <c r="J221" s="59"/>
      <c r="L221" s="53"/>
      <c r="M221" s="53"/>
      <c r="N221" s="53"/>
      <c r="O221" s="53"/>
      <c r="P221" s="59"/>
      <c r="Q221" s="59"/>
      <c r="R221" s="59"/>
      <c r="T221" s="53"/>
      <c r="U221" s="53"/>
      <c r="V221" s="53"/>
      <c r="W221" s="53"/>
      <c r="X221" s="53"/>
      <c r="Y221" s="53"/>
      <c r="Z221" s="53"/>
      <c r="AA221" s="53"/>
      <c r="AB221" s="53"/>
      <c r="AC221" s="53"/>
      <c r="AD221" s="53"/>
      <c r="AE221" s="53"/>
      <c r="AF221" s="53"/>
      <c r="AG221" s="53"/>
      <c r="AH221" s="53"/>
    </row>
    <row r="222" spans="1:34" ht="12.75" hidden="1" customHeight="1" x14ac:dyDescent="0.2">
      <c r="A222" s="123"/>
      <c r="B222" s="53"/>
      <c r="C222" s="53"/>
      <c r="D222" s="53"/>
      <c r="E222" s="53"/>
      <c r="F222" s="53"/>
      <c r="G222" s="126"/>
      <c r="H222" s="59"/>
      <c r="I222" s="59"/>
      <c r="J222" s="59"/>
      <c r="L222" s="53"/>
      <c r="M222" s="53"/>
      <c r="N222" s="53"/>
      <c r="O222" s="53"/>
      <c r="P222" s="59"/>
      <c r="Q222" s="59"/>
      <c r="R222" s="59"/>
      <c r="T222" s="53"/>
      <c r="U222" s="53"/>
      <c r="V222" s="53"/>
      <c r="W222" s="53"/>
      <c r="X222" s="53"/>
      <c r="Y222" s="53"/>
      <c r="Z222" s="53"/>
      <c r="AA222" s="53"/>
      <c r="AB222" s="53"/>
      <c r="AC222" s="53"/>
      <c r="AD222" s="53"/>
      <c r="AE222" s="53"/>
      <c r="AF222" s="53"/>
      <c r="AG222" s="53"/>
      <c r="AH222" s="53"/>
    </row>
    <row r="223" spans="1:34" ht="12.75" hidden="1" customHeight="1" x14ac:dyDescent="0.2">
      <c r="A223" s="123"/>
      <c r="B223" s="53"/>
      <c r="C223" s="53"/>
      <c r="D223" s="53"/>
      <c r="E223" s="53"/>
      <c r="F223" s="53"/>
      <c r="G223" s="126"/>
      <c r="H223" s="59"/>
      <c r="I223" s="59"/>
      <c r="J223" s="59"/>
      <c r="L223" s="53"/>
      <c r="M223" s="53"/>
      <c r="N223" s="53"/>
      <c r="O223" s="53"/>
      <c r="P223" s="59"/>
      <c r="Q223" s="59"/>
      <c r="R223" s="59"/>
      <c r="T223" s="53"/>
      <c r="U223" s="53"/>
      <c r="V223" s="53"/>
      <c r="W223" s="53"/>
      <c r="X223" s="53"/>
      <c r="Y223" s="53"/>
      <c r="Z223" s="53"/>
      <c r="AA223" s="53"/>
      <c r="AB223" s="53"/>
      <c r="AC223" s="53"/>
      <c r="AD223" s="53"/>
      <c r="AE223" s="53"/>
      <c r="AF223" s="53"/>
      <c r="AG223" s="53"/>
      <c r="AH223" s="53"/>
    </row>
    <row r="224" spans="1:34" ht="12.75" hidden="1" customHeight="1" x14ac:dyDescent="0.2">
      <c r="A224" s="123"/>
      <c r="B224" s="53"/>
      <c r="C224" s="53"/>
      <c r="D224" s="53"/>
      <c r="E224" s="53"/>
      <c r="F224" s="53"/>
      <c r="G224" s="126"/>
      <c r="H224" s="59"/>
      <c r="I224" s="59"/>
      <c r="J224" s="59"/>
      <c r="L224" s="53"/>
      <c r="M224" s="53"/>
      <c r="N224" s="53"/>
      <c r="O224" s="53"/>
      <c r="P224" s="59"/>
      <c r="Q224" s="59"/>
      <c r="R224" s="59"/>
      <c r="T224" s="53"/>
      <c r="U224" s="53"/>
      <c r="V224" s="53"/>
      <c r="W224" s="53"/>
      <c r="X224" s="53"/>
      <c r="Y224" s="53"/>
      <c r="Z224" s="53"/>
      <c r="AA224" s="53"/>
      <c r="AB224" s="53"/>
      <c r="AC224" s="53"/>
      <c r="AD224" s="53"/>
      <c r="AE224" s="53"/>
      <c r="AF224" s="53"/>
      <c r="AG224" s="53"/>
      <c r="AH224" s="53"/>
    </row>
    <row r="225" spans="1:34" ht="12.75" hidden="1" customHeight="1" x14ac:dyDescent="0.2">
      <c r="A225" s="123"/>
      <c r="B225" s="53"/>
      <c r="C225" s="53"/>
      <c r="D225" s="53"/>
      <c r="E225" s="53"/>
      <c r="F225" s="53"/>
      <c r="G225" s="126"/>
      <c r="H225" s="59"/>
      <c r="I225" s="59"/>
      <c r="J225" s="59"/>
      <c r="L225" s="53"/>
      <c r="M225" s="53"/>
      <c r="N225" s="53"/>
      <c r="O225" s="53"/>
      <c r="P225" s="59"/>
      <c r="Q225" s="59"/>
      <c r="R225" s="59"/>
      <c r="T225" s="53"/>
      <c r="U225" s="53"/>
      <c r="V225" s="53"/>
      <c r="W225" s="53"/>
      <c r="X225" s="53"/>
      <c r="Y225" s="53"/>
      <c r="Z225" s="53"/>
      <c r="AA225" s="53"/>
      <c r="AB225" s="53"/>
      <c r="AC225" s="53"/>
      <c r="AD225" s="53"/>
      <c r="AE225" s="53"/>
      <c r="AF225" s="53"/>
      <c r="AG225" s="53"/>
      <c r="AH225" s="53"/>
    </row>
    <row r="226" spans="1:34" ht="12.75" hidden="1" customHeight="1" x14ac:dyDescent="0.2">
      <c r="A226" s="123"/>
      <c r="B226" s="53"/>
      <c r="C226" s="53"/>
      <c r="D226" s="53"/>
      <c r="E226" s="53"/>
      <c r="F226" s="53"/>
      <c r="G226" s="126"/>
      <c r="H226" s="59"/>
      <c r="I226" s="59"/>
      <c r="J226" s="59"/>
      <c r="L226" s="53"/>
      <c r="M226" s="53"/>
      <c r="N226" s="53"/>
      <c r="O226" s="53"/>
      <c r="P226" s="59"/>
      <c r="Q226" s="59"/>
      <c r="R226" s="59"/>
      <c r="T226" s="53"/>
      <c r="U226" s="53"/>
      <c r="V226" s="53"/>
      <c r="W226" s="53"/>
      <c r="X226" s="53"/>
      <c r="Y226" s="53"/>
      <c r="Z226" s="53"/>
      <c r="AA226" s="53"/>
      <c r="AB226" s="53"/>
      <c r="AC226" s="53"/>
      <c r="AD226" s="53"/>
      <c r="AE226" s="53"/>
      <c r="AF226" s="53"/>
      <c r="AG226" s="53"/>
      <c r="AH226" s="53"/>
    </row>
    <row r="227" spans="1:34" ht="12.75" hidden="1" customHeight="1" x14ac:dyDescent="0.2">
      <c r="A227" s="123"/>
      <c r="B227" s="53"/>
      <c r="C227" s="53"/>
      <c r="D227" s="53"/>
      <c r="E227" s="53"/>
      <c r="F227" s="53"/>
      <c r="G227" s="126"/>
      <c r="H227" s="59"/>
      <c r="I227" s="59"/>
      <c r="J227" s="59"/>
      <c r="L227" s="53"/>
      <c r="M227" s="53"/>
      <c r="N227" s="53"/>
      <c r="O227" s="53"/>
      <c r="P227" s="59"/>
      <c r="Q227" s="59"/>
      <c r="R227" s="59"/>
      <c r="T227" s="53"/>
      <c r="U227" s="53"/>
      <c r="V227" s="53"/>
      <c r="W227" s="53"/>
      <c r="X227" s="53"/>
      <c r="Y227" s="53"/>
      <c r="Z227" s="53"/>
      <c r="AA227" s="53"/>
      <c r="AB227" s="53"/>
      <c r="AC227" s="53"/>
      <c r="AD227" s="53"/>
      <c r="AE227" s="53"/>
      <c r="AF227" s="53"/>
      <c r="AG227" s="53"/>
      <c r="AH227" s="53"/>
    </row>
    <row r="228" spans="1:34" ht="12.75" hidden="1" customHeight="1" x14ac:dyDescent="0.2">
      <c r="A228" s="123"/>
      <c r="B228" s="53"/>
      <c r="C228" s="53"/>
      <c r="D228" s="53"/>
      <c r="E228" s="53"/>
      <c r="F228" s="53"/>
      <c r="G228" s="126"/>
      <c r="H228" s="59"/>
      <c r="I228" s="59"/>
      <c r="J228" s="59"/>
      <c r="L228" s="53"/>
      <c r="M228" s="53"/>
      <c r="N228" s="53"/>
      <c r="O228" s="53"/>
      <c r="P228" s="59"/>
      <c r="Q228" s="59"/>
      <c r="R228" s="59"/>
      <c r="T228" s="53"/>
      <c r="U228" s="53"/>
      <c r="V228" s="53"/>
      <c r="W228" s="53"/>
      <c r="X228" s="53"/>
      <c r="Y228" s="53"/>
      <c r="Z228" s="53"/>
      <c r="AA228" s="53"/>
      <c r="AB228" s="53"/>
      <c r="AC228" s="53"/>
      <c r="AD228" s="53"/>
      <c r="AE228" s="53"/>
      <c r="AF228" s="53"/>
      <c r="AG228" s="53"/>
      <c r="AH228" s="53"/>
    </row>
    <row r="229" spans="1:34" ht="12.75" hidden="1" customHeight="1" x14ac:dyDescent="0.2">
      <c r="A229" s="123"/>
      <c r="B229" s="53"/>
      <c r="C229" s="53"/>
      <c r="D229" s="53"/>
      <c r="E229" s="53"/>
      <c r="F229" s="53"/>
      <c r="G229" s="126"/>
      <c r="H229" s="59"/>
      <c r="I229" s="59"/>
      <c r="J229" s="59"/>
      <c r="L229" s="53"/>
      <c r="M229" s="53"/>
      <c r="N229" s="53"/>
      <c r="O229" s="53"/>
      <c r="P229" s="59"/>
      <c r="Q229" s="59"/>
      <c r="R229" s="59"/>
      <c r="T229" s="53"/>
      <c r="U229" s="53"/>
      <c r="V229" s="53"/>
      <c r="W229" s="53"/>
      <c r="X229" s="53"/>
      <c r="Y229" s="53"/>
      <c r="Z229" s="53"/>
      <c r="AA229" s="53"/>
      <c r="AB229" s="53"/>
      <c r="AC229" s="53"/>
      <c r="AD229" s="53"/>
      <c r="AE229" s="53"/>
      <c r="AF229" s="53"/>
      <c r="AG229" s="53"/>
      <c r="AH229" s="53"/>
    </row>
    <row r="230" spans="1:34" ht="12.75" hidden="1" customHeight="1" x14ac:dyDescent="0.2">
      <c r="A230" s="123"/>
      <c r="B230" s="53"/>
      <c r="C230" s="53"/>
      <c r="D230" s="53"/>
      <c r="E230" s="53"/>
      <c r="F230" s="53"/>
      <c r="G230" s="126"/>
      <c r="H230" s="59"/>
      <c r="I230" s="59"/>
      <c r="J230" s="59"/>
      <c r="L230" s="53"/>
      <c r="M230" s="53"/>
      <c r="N230" s="53"/>
      <c r="O230" s="53"/>
      <c r="P230" s="59"/>
      <c r="Q230" s="59"/>
      <c r="R230" s="59"/>
      <c r="T230" s="53"/>
      <c r="U230" s="53"/>
      <c r="V230" s="53"/>
      <c r="W230" s="53"/>
      <c r="X230" s="53"/>
      <c r="Y230" s="53"/>
      <c r="Z230" s="53"/>
      <c r="AA230" s="53"/>
      <c r="AB230" s="53"/>
      <c r="AC230" s="53"/>
      <c r="AD230" s="53"/>
      <c r="AE230" s="53"/>
      <c r="AF230" s="53"/>
      <c r="AG230" s="53"/>
      <c r="AH230" s="53"/>
    </row>
    <row r="231" spans="1:34" ht="12.75" hidden="1" customHeight="1" x14ac:dyDescent="0.2">
      <c r="A231" s="123"/>
      <c r="B231" s="53"/>
      <c r="C231" s="53"/>
      <c r="D231" s="53"/>
      <c r="E231" s="53"/>
      <c r="F231" s="53"/>
      <c r="G231" s="126"/>
      <c r="H231" s="59"/>
      <c r="I231" s="59"/>
      <c r="J231" s="59"/>
      <c r="L231" s="53"/>
      <c r="M231" s="53"/>
      <c r="N231" s="53"/>
      <c r="O231" s="53"/>
      <c r="P231" s="59"/>
      <c r="Q231" s="59"/>
      <c r="R231" s="59"/>
      <c r="T231" s="53"/>
      <c r="U231" s="53"/>
      <c r="V231" s="53"/>
      <c r="W231" s="53"/>
      <c r="X231" s="53"/>
      <c r="Y231" s="53"/>
      <c r="Z231" s="53"/>
      <c r="AA231" s="53"/>
      <c r="AB231" s="53"/>
      <c r="AC231" s="53"/>
      <c r="AD231" s="53"/>
      <c r="AE231" s="53"/>
      <c r="AF231" s="53"/>
      <c r="AG231" s="53"/>
      <c r="AH231" s="53"/>
    </row>
    <row r="232" spans="1:34" ht="12.75" hidden="1" customHeight="1" x14ac:dyDescent="0.2">
      <c r="A232" s="123"/>
      <c r="B232" s="53"/>
      <c r="C232" s="53"/>
      <c r="D232" s="53"/>
      <c r="E232" s="53"/>
      <c r="F232" s="53"/>
      <c r="G232" s="126"/>
      <c r="H232" s="59"/>
      <c r="I232" s="59"/>
      <c r="J232" s="59"/>
      <c r="L232" s="53"/>
      <c r="M232" s="53"/>
      <c r="N232" s="53"/>
      <c r="O232" s="53"/>
      <c r="P232" s="59"/>
      <c r="Q232" s="59"/>
      <c r="R232" s="59"/>
      <c r="T232" s="53"/>
      <c r="U232" s="53"/>
      <c r="V232" s="53"/>
      <c r="W232" s="53"/>
      <c r="X232" s="53"/>
      <c r="Y232" s="53"/>
      <c r="Z232" s="53"/>
      <c r="AA232" s="53"/>
      <c r="AB232" s="53"/>
      <c r="AC232" s="53"/>
      <c r="AD232" s="53"/>
      <c r="AE232" s="53"/>
      <c r="AF232" s="53"/>
      <c r="AG232" s="53"/>
      <c r="AH232" s="53"/>
    </row>
    <row r="233" spans="1:34" ht="12.75" hidden="1" customHeight="1" x14ac:dyDescent="0.2">
      <c r="A233" s="123"/>
      <c r="B233" s="53"/>
      <c r="C233" s="53"/>
      <c r="D233" s="53"/>
      <c r="E233" s="53"/>
      <c r="F233" s="53"/>
      <c r="G233" s="126"/>
      <c r="H233" s="59"/>
      <c r="I233" s="59"/>
      <c r="J233" s="59"/>
      <c r="L233" s="53"/>
      <c r="M233" s="53"/>
      <c r="N233" s="53"/>
      <c r="O233" s="53"/>
      <c r="P233" s="59"/>
      <c r="Q233" s="59"/>
      <c r="R233" s="59"/>
      <c r="T233" s="53"/>
      <c r="U233" s="53"/>
      <c r="V233" s="53"/>
      <c r="W233" s="53"/>
      <c r="X233" s="53"/>
      <c r="Y233" s="53"/>
      <c r="Z233" s="53"/>
      <c r="AA233" s="53"/>
      <c r="AB233" s="53"/>
      <c r="AC233" s="53"/>
      <c r="AD233" s="53"/>
      <c r="AE233" s="53"/>
      <c r="AF233" s="53"/>
      <c r="AG233" s="53"/>
      <c r="AH233" s="53"/>
    </row>
    <row r="234" spans="1:34" ht="12.75" hidden="1" customHeight="1" x14ac:dyDescent="0.2">
      <c r="A234" s="123"/>
      <c r="B234" s="53"/>
      <c r="C234" s="53"/>
      <c r="D234" s="53"/>
      <c r="E234" s="53"/>
      <c r="F234" s="53"/>
      <c r="G234" s="126"/>
      <c r="H234" s="59"/>
      <c r="I234" s="59"/>
      <c r="J234" s="59"/>
      <c r="L234" s="53"/>
      <c r="M234" s="53"/>
      <c r="N234" s="53"/>
      <c r="O234" s="53"/>
      <c r="P234" s="59"/>
      <c r="Q234" s="59"/>
      <c r="R234" s="59"/>
      <c r="T234" s="53"/>
      <c r="U234" s="53"/>
      <c r="V234" s="53"/>
      <c r="W234" s="53"/>
      <c r="X234" s="53"/>
      <c r="Y234" s="53"/>
      <c r="Z234" s="53"/>
      <c r="AA234" s="53"/>
      <c r="AB234" s="53"/>
      <c r="AC234" s="53"/>
      <c r="AD234" s="53"/>
      <c r="AE234" s="53"/>
      <c r="AF234" s="53"/>
      <c r="AG234" s="53"/>
      <c r="AH234" s="53"/>
    </row>
    <row r="235" spans="1:34" ht="12.75" hidden="1" customHeight="1" x14ac:dyDescent="0.2">
      <c r="A235" s="123"/>
      <c r="B235" s="53"/>
      <c r="C235" s="53"/>
      <c r="D235" s="53"/>
      <c r="E235" s="53"/>
      <c r="F235" s="53"/>
      <c r="G235" s="126"/>
      <c r="H235" s="59"/>
      <c r="I235" s="59"/>
      <c r="J235" s="59"/>
      <c r="L235" s="53"/>
      <c r="M235" s="53"/>
      <c r="N235" s="53"/>
      <c r="O235" s="53"/>
      <c r="P235" s="59"/>
      <c r="Q235" s="59"/>
      <c r="R235" s="59"/>
      <c r="T235" s="53"/>
      <c r="U235" s="53"/>
      <c r="V235" s="53"/>
      <c r="W235" s="53"/>
      <c r="X235" s="53"/>
      <c r="Y235" s="53"/>
      <c r="Z235" s="53"/>
      <c r="AA235" s="53"/>
      <c r="AB235" s="53"/>
      <c r="AC235" s="53"/>
      <c r="AD235" s="53"/>
      <c r="AE235" s="53"/>
      <c r="AF235" s="53"/>
      <c r="AG235" s="53"/>
      <c r="AH235" s="53"/>
    </row>
    <row r="236" spans="1:34" ht="12.75" hidden="1" customHeight="1" x14ac:dyDescent="0.2">
      <c r="A236" s="123"/>
      <c r="B236" s="53"/>
      <c r="C236" s="53"/>
      <c r="D236" s="53"/>
      <c r="E236" s="53"/>
      <c r="F236" s="53"/>
      <c r="G236" s="126"/>
      <c r="H236" s="59"/>
      <c r="I236" s="59"/>
      <c r="J236" s="59"/>
      <c r="L236" s="53"/>
      <c r="M236" s="53"/>
      <c r="N236" s="53"/>
      <c r="O236" s="53"/>
      <c r="P236" s="59"/>
      <c r="Q236" s="59"/>
      <c r="R236" s="59"/>
      <c r="T236" s="53"/>
      <c r="U236" s="53"/>
      <c r="V236" s="53"/>
      <c r="W236" s="53"/>
      <c r="X236" s="53"/>
      <c r="Y236" s="53"/>
      <c r="Z236" s="53"/>
      <c r="AA236" s="53"/>
      <c r="AB236" s="53"/>
      <c r="AC236" s="53"/>
      <c r="AD236" s="53"/>
      <c r="AE236" s="53"/>
      <c r="AF236" s="53"/>
      <c r="AG236" s="53"/>
      <c r="AH236" s="53"/>
    </row>
    <row r="237" spans="1:34" ht="12.75" hidden="1" customHeight="1" x14ac:dyDescent="0.2">
      <c r="A237" s="123"/>
      <c r="B237" s="53"/>
      <c r="C237" s="53"/>
      <c r="D237" s="53"/>
      <c r="E237" s="53"/>
      <c r="F237" s="53"/>
      <c r="G237" s="126"/>
      <c r="H237" s="59"/>
      <c r="I237" s="59"/>
      <c r="J237" s="59"/>
      <c r="L237" s="53"/>
      <c r="M237" s="53"/>
      <c r="N237" s="53"/>
      <c r="O237" s="53"/>
      <c r="P237" s="59"/>
      <c r="Q237" s="59"/>
      <c r="R237" s="59"/>
      <c r="T237" s="53"/>
      <c r="U237" s="53"/>
      <c r="V237" s="53"/>
      <c r="W237" s="53"/>
      <c r="X237" s="53"/>
      <c r="Y237" s="53"/>
      <c r="Z237" s="53"/>
      <c r="AA237" s="53"/>
      <c r="AB237" s="53"/>
      <c r="AC237" s="53"/>
      <c r="AD237" s="53"/>
      <c r="AE237" s="53"/>
      <c r="AF237" s="53"/>
      <c r="AG237" s="53"/>
      <c r="AH237" s="53"/>
    </row>
    <row r="238" spans="1:34" ht="12.75" hidden="1" customHeight="1" x14ac:dyDescent="0.2">
      <c r="A238" s="123"/>
      <c r="B238" s="53"/>
      <c r="C238" s="53"/>
      <c r="D238" s="53"/>
      <c r="E238" s="53"/>
      <c r="F238" s="53"/>
      <c r="G238" s="126"/>
      <c r="H238" s="59"/>
      <c r="I238" s="59"/>
      <c r="J238" s="59"/>
      <c r="L238" s="53"/>
      <c r="M238" s="53"/>
      <c r="N238" s="53"/>
      <c r="O238" s="53"/>
      <c r="P238" s="59"/>
      <c r="Q238" s="59"/>
      <c r="R238" s="59"/>
      <c r="T238" s="53"/>
      <c r="U238" s="53"/>
      <c r="V238" s="53"/>
      <c r="W238" s="53"/>
      <c r="X238" s="53"/>
      <c r="Y238" s="53"/>
      <c r="Z238" s="53"/>
      <c r="AA238" s="53"/>
      <c r="AB238" s="53"/>
      <c r="AC238" s="53"/>
      <c r="AD238" s="53"/>
      <c r="AE238" s="53"/>
      <c r="AF238" s="53"/>
      <c r="AG238" s="53"/>
      <c r="AH238" s="53"/>
    </row>
    <row r="239" spans="1:34" ht="12.75" hidden="1" customHeight="1" x14ac:dyDescent="0.2">
      <c r="A239" s="123"/>
      <c r="B239" s="53"/>
      <c r="C239" s="53"/>
      <c r="D239" s="53"/>
      <c r="E239" s="53"/>
      <c r="F239" s="53"/>
      <c r="G239" s="126"/>
      <c r="H239" s="59"/>
      <c r="I239" s="59"/>
      <c r="J239" s="59"/>
      <c r="L239" s="53"/>
      <c r="M239" s="53"/>
      <c r="N239" s="53"/>
      <c r="O239" s="53"/>
      <c r="P239" s="59"/>
      <c r="Q239" s="59"/>
      <c r="R239" s="59"/>
      <c r="T239" s="53"/>
      <c r="U239" s="53"/>
      <c r="V239" s="53"/>
      <c r="W239" s="53"/>
      <c r="X239" s="53"/>
      <c r="Y239" s="53"/>
      <c r="Z239" s="53"/>
      <c r="AA239" s="53"/>
      <c r="AB239" s="53"/>
      <c r="AC239" s="53"/>
      <c r="AD239" s="53"/>
      <c r="AE239" s="53"/>
      <c r="AF239" s="53"/>
      <c r="AG239" s="53"/>
      <c r="AH239" s="53"/>
    </row>
    <row r="240" spans="1:34" ht="12.75" hidden="1" customHeight="1" x14ac:dyDescent="0.2">
      <c r="A240" s="123"/>
      <c r="B240" s="53"/>
      <c r="C240" s="53"/>
      <c r="D240" s="53"/>
      <c r="E240" s="53"/>
      <c r="F240" s="53"/>
      <c r="G240" s="126"/>
      <c r="H240" s="59"/>
      <c r="I240" s="59"/>
      <c r="J240" s="59"/>
      <c r="L240" s="53"/>
      <c r="M240" s="53"/>
      <c r="N240" s="53"/>
      <c r="O240" s="53"/>
      <c r="P240" s="59"/>
      <c r="Q240" s="59"/>
      <c r="R240" s="59"/>
      <c r="T240" s="53"/>
      <c r="U240" s="53"/>
      <c r="V240" s="53"/>
      <c r="W240" s="53"/>
      <c r="X240" s="53"/>
      <c r="Y240" s="53"/>
      <c r="Z240" s="53"/>
      <c r="AA240" s="53"/>
      <c r="AB240" s="53"/>
      <c r="AC240" s="53"/>
      <c r="AD240" s="53"/>
      <c r="AE240" s="53"/>
      <c r="AF240" s="53"/>
      <c r="AG240" s="53"/>
      <c r="AH240" s="53"/>
    </row>
    <row r="241" spans="1:34" ht="12.75" hidden="1" customHeight="1" x14ac:dyDescent="0.2">
      <c r="A241" s="123"/>
      <c r="B241" s="53"/>
      <c r="C241" s="53"/>
      <c r="D241" s="53"/>
      <c r="E241" s="53"/>
      <c r="F241" s="53"/>
      <c r="G241" s="126"/>
      <c r="H241" s="59"/>
      <c r="I241" s="59"/>
      <c r="J241" s="59"/>
      <c r="L241" s="53"/>
      <c r="M241" s="53"/>
      <c r="N241" s="53"/>
      <c r="O241" s="53"/>
      <c r="P241" s="59"/>
      <c r="Q241" s="59"/>
      <c r="R241" s="59"/>
      <c r="T241" s="53"/>
      <c r="U241" s="53"/>
      <c r="V241" s="53"/>
      <c r="W241" s="53"/>
      <c r="X241" s="53"/>
      <c r="Y241" s="53"/>
      <c r="Z241" s="53"/>
      <c r="AA241" s="53"/>
      <c r="AB241" s="53"/>
      <c r="AC241" s="53"/>
      <c r="AD241" s="53"/>
      <c r="AE241" s="53"/>
      <c r="AF241" s="53"/>
      <c r="AG241" s="53"/>
      <c r="AH241" s="53"/>
    </row>
    <row r="242" spans="1:34" ht="12.75" hidden="1" customHeight="1" x14ac:dyDescent="0.2">
      <c r="A242" s="123"/>
      <c r="B242" s="53"/>
      <c r="C242" s="53"/>
      <c r="D242" s="53"/>
      <c r="E242" s="53"/>
      <c r="F242" s="53"/>
      <c r="G242" s="126"/>
      <c r="H242" s="59"/>
      <c r="I242" s="59"/>
      <c r="J242" s="59"/>
      <c r="L242" s="53"/>
      <c r="M242" s="53"/>
      <c r="N242" s="53"/>
      <c r="O242" s="53"/>
      <c r="P242" s="59"/>
      <c r="Q242" s="59"/>
      <c r="R242" s="59"/>
      <c r="T242" s="53"/>
      <c r="U242" s="53"/>
      <c r="V242" s="53"/>
      <c r="W242" s="53"/>
      <c r="X242" s="53"/>
      <c r="Y242" s="53"/>
      <c r="Z242" s="53"/>
      <c r="AA242" s="53"/>
      <c r="AB242" s="53"/>
      <c r="AC242" s="53"/>
      <c r="AD242" s="53"/>
      <c r="AE242" s="53"/>
      <c r="AF242" s="53"/>
      <c r="AG242" s="53"/>
      <c r="AH242" s="53"/>
    </row>
    <row r="243" spans="1:34" ht="12.75" hidden="1" customHeight="1" x14ac:dyDescent="0.2">
      <c r="A243" s="123"/>
      <c r="B243" s="53"/>
      <c r="C243" s="53"/>
      <c r="D243" s="53"/>
      <c r="E243" s="53"/>
      <c r="F243" s="53"/>
      <c r="G243" s="126"/>
      <c r="H243" s="59"/>
      <c r="I243" s="59"/>
      <c r="J243" s="59"/>
      <c r="L243" s="53"/>
      <c r="M243" s="53"/>
      <c r="N243" s="53"/>
      <c r="O243" s="53"/>
      <c r="P243" s="59"/>
      <c r="Q243" s="59"/>
      <c r="R243" s="59"/>
      <c r="T243" s="53"/>
      <c r="U243" s="53"/>
      <c r="V243" s="53"/>
      <c r="W243" s="53"/>
      <c r="X243" s="53"/>
      <c r="Y243" s="53"/>
      <c r="Z243" s="53"/>
      <c r="AA243" s="53"/>
      <c r="AB243" s="53"/>
      <c r="AC243" s="53"/>
      <c r="AD243" s="53"/>
      <c r="AE243" s="53"/>
      <c r="AF243" s="53"/>
      <c r="AG243" s="53"/>
      <c r="AH243" s="53"/>
    </row>
    <row r="244" spans="1:34" ht="12.75" hidden="1" customHeight="1" x14ac:dyDescent="0.2">
      <c r="A244" s="123"/>
      <c r="B244" s="53"/>
      <c r="C244" s="53"/>
      <c r="D244" s="53"/>
      <c r="E244" s="53"/>
      <c r="F244" s="53"/>
      <c r="G244" s="126"/>
      <c r="H244" s="59"/>
      <c r="I244" s="59"/>
      <c r="J244" s="59"/>
      <c r="L244" s="53"/>
      <c r="M244" s="53"/>
      <c r="N244" s="53"/>
      <c r="O244" s="53"/>
      <c r="P244" s="59"/>
      <c r="Q244" s="59"/>
      <c r="R244" s="59"/>
      <c r="T244" s="53"/>
      <c r="U244" s="53"/>
      <c r="V244" s="53"/>
      <c r="W244" s="53"/>
      <c r="X244" s="53"/>
      <c r="Y244" s="53"/>
      <c r="Z244" s="53"/>
      <c r="AA244" s="53"/>
      <c r="AB244" s="53"/>
      <c r="AC244" s="53"/>
      <c r="AD244" s="53"/>
      <c r="AE244" s="53"/>
      <c r="AF244" s="53"/>
      <c r="AG244" s="53"/>
      <c r="AH244" s="53"/>
    </row>
    <row r="245" spans="1:34" ht="12.75" hidden="1" customHeight="1" x14ac:dyDescent="0.2">
      <c r="A245" s="123"/>
      <c r="B245" s="53"/>
      <c r="C245" s="53"/>
      <c r="D245" s="53"/>
      <c r="E245" s="53"/>
      <c r="F245" s="53"/>
      <c r="G245" s="126"/>
      <c r="H245" s="59"/>
      <c r="I245" s="59"/>
      <c r="J245" s="59"/>
      <c r="L245" s="53"/>
      <c r="M245" s="53"/>
      <c r="N245" s="53"/>
      <c r="O245" s="53"/>
      <c r="P245" s="59"/>
      <c r="Q245" s="59"/>
      <c r="R245" s="59"/>
      <c r="T245" s="53"/>
      <c r="U245" s="53"/>
      <c r="V245" s="53"/>
      <c r="W245" s="53"/>
      <c r="X245" s="53"/>
      <c r="Y245" s="53"/>
      <c r="Z245" s="53"/>
      <c r="AA245" s="53"/>
      <c r="AB245" s="53"/>
      <c r="AC245" s="53"/>
      <c r="AD245" s="53"/>
      <c r="AE245" s="53"/>
      <c r="AF245" s="53"/>
      <c r="AG245" s="53"/>
      <c r="AH245" s="53"/>
    </row>
    <row r="246" spans="1:34" ht="12.75" hidden="1" customHeight="1" x14ac:dyDescent="0.2">
      <c r="A246" s="123"/>
      <c r="B246" s="53"/>
      <c r="C246" s="53"/>
      <c r="D246" s="53"/>
      <c r="E246" s="53"/>
      <c r="F246" s="53"/>
      <c r="G246" s="126"/>
      <c r="H246" s="59"/>
      <c r="I246" s="59"/>
      <c r="J246" s="59"/>
      <c r="L246" s="53"/>
      <c r="M246" s="53"/>
      <c r="N246" s="53"/>
      <c r="O246" s="53"/>
      <c r="P246" s="59"/>
      <c r="Q246" s="59"/>
      <c r="R246" s="59"/>
      <c r="T246" s="53"/>
      <c r="U246" s="53"/>
      <c r="V246" s="53"/>
      <c r="W246" s="53"/>
      <c r="X246" s="53"/>
      <c r="Y246" s="53"/>
      <c r="Z246" s="53"/>
      <c r="AA246" s="53"/>
      <c r="AB246" s="53"/>
      <c r="AC246" s="53"/>
      <c r="AD246" s="53"/>
      <c r="AE246" s="53"/>
      <c r="AF246" s="53"/>
      <c r="AG246" s="53"/>
      <c r="AH246" s="53"/>
    </row>
    <row r="247" spans="1:34" ht="12.75" hidden="1" customHeight="1" x14ac:dyDescent="0.2">
      <c r="A247" s="123"/>
      <c r="B247" s="53"/>
      <c r="C247" s="53"/>
      <c r="D247" s="53"/>
      <c r="E247" s="53"/>
      <c r="F247" s="53"/>
      <c r="G247" s="126"/>
      <c r="H247" s="59"/>
      <c r="I247" s="59"/>
      <c r="J247" s="59"/>
      <c r="L247" s="53"/>
      <c r="M247" s="53"/>
      <c r="N247" s="53"/>
      <c r="O247" s="53"/>
      <c r="P247" s="59"/>
      <c r="Q247" s="59"/>
      <c r="R247" s="59"/>
      <c r="T247" s="53"/>
      <c r="U247" s="53"/>
      <c r="V247" s="53"/>
      <c r="W247" s="53"/>
      <c r="X247" s="53"/>
      <c r="Y247" s="53"/>
      <c r="Z247" s="53"/>
      <c r="AA247" s="53"/>
      <c r="AB247" s="53"/>
      <c r="AC247" s="53"/>
      <c r="AD247" s="53"/>
      <c r="AE247" s="53"/>
      <c r="AF247" s="53"/>
      <c r="AG247" s="53"/>
      <c r="AH247" s="53"/>
    </row>
    <row r="248" spans="1:34" ht="12.75" hidden="1" customHeight="1" x14ac:dyDescent="0.2">
      <c r="A248" s="123"/>
      <c r="B248" s="53"/>
      <c r="C248" s="53"/>
      <c r="D248" s="53"/>
      <c r="E248" s="53"/>
      <c r="F248" s="53"/>
      <c r="G248" s="126"/>
      <c r="H248" s="59"/>
      <c r="I248" s="59"/>
      <c r="J248" s="59"/>
      <c r="L248" s="53"/>
      <c r="M248" s="53"/>
      <c r="N248" s="53"/>
      <c r="O248" s="53"/>
      <c r="P248" s="59"/>
      <c r="Q248" s="59"/>
      <c r="R248" s="59"/>
      <c r="T248" s="53"/>
      <c r="U248" s="53"/>
      <c r="V248" s="53"/>
      <c r="W248" s="53"/>
      <c r="X248" s="53"/>
      <c r="Y248" s="53"/>
      <c r="Z248" s="53"/>
      <c r="AA248" s="53"/>
      <c r="AB248" s="53"/>
      <c r="AC248" s="53"/>
      <c r="AD248" s="53"/>
      <c r="AE248" s="53"/>
      <c r="AF248" s="53"/>
      <c r="AG248" s="53"/>
      <c r="AH248" s="53"/>
    </row>
    <row r="249" spans="1:34" ht="12.75" hidden="1" customHeight="1" x14ac:dyDescent="0.2">
      <c r="A249" s="123"/>
      <c r="B249" s="53"/>
      <c r="C249" s="53"/>
      <c r="D249" s="53"/>
      <c r="E249" s="53"/>
      <c r="F249" s="53"/>
      <c r="G249" s="126"/>
      <c r="H249" s="59"/>
      <c r="I249" s="59"/>
      <c r="J249" s="59"/>
      <c r="L249" s="53"/>
      <c r="M249" s="53"/>
      <c r="N249" s="53"/>
      <c r="O249" s="53"/>
      <c r="P249" s="59"/>
      <c r="Q249" s="59"/>
      <c r="R249" s="59"/>
      <c r="T249" s="53"/>
      <c r="U249" s="53"/>
      <c r="V249" s="53"/>
      <c r="W249" s="53"/>
      <c r="X249" s="53"/>
      <c r="Y249" s="53"/>
      <c r="Z249" s="53"/>
      <c r="AA249" s="53"/>
      <c r="AB249" s="53"/>
      <c r="AC249" s="53"/>
      <c r="AD249" s="53"/>
      <c r="AE249" s="53"/>
      <c r="AF249" s="53"/>
      <c r="AG249" s="53"/>
      <c r="AH249" s="53"/>
    </row>
    <row r="250" spans="1:34" ht="12.75" hidden="1" customHeight="1" x14ac:dyDescent="0.2">
      <c r="A250" s="123"/>
      <c r="B250" s="53"/>
      <c r="C250" s="53"/>
      <c r="D250" s="53"/>
      <c r="E250" s="53"/>
      <c r="F250" s="53"/>
      <c r="G250" s="126"/>
      <c r="H250" s="59"/>
      <c r="I250" s="59"/>
      <c r="J250" s="59"/>
      <c r="L250" s="53"/>
      <c r="M250" s="53"/>
      <c r="N250" s="53"/>
      <c r="O250" s="53"/>
      <c r="P250" s="59"/>
      <c r="Q250" s="59"/>
      <c r="R250" s="59"/>
      <c r="T250" s="53"/>
      <c r="U250" s="53"/>
      <c r="V250" s="53"/>
      <c r="W250" s="53"/>
      <c r="X250" s="53"/>
      <c r="Y250" s="53"/>
      <c r="Z250" s="53"/>
      <c r="AA250" s="53"/>
      <c r="AB250" s="53"/>
      <c r="AC250" s="53"/>
      <c r="AD250" s="53"/>
      <c r="AE250" s="53"/>
      <c r="AF250" s="53"/>
      <c r="AG250" s="53"/>
      <c r="AH250" s="53"/>
    </row>
    <row r="251" spans="1:34" ht="12.75" hidden="1" customHeight="1" x14ac:dyDescent="0.2">
      <c r="A251" s="123"/>
      <c r="B251" s="53"/>
      <c r="C251" s="53"/>
      <c r="D251" s="53"/>
      <c r="E251" s="53"/>
      <c r="F251" s="53"/>
      <c r="G251" s="126"/>
      <c r="H251" s="59"/>
      <c r="I251" s="59"/>
      <c r="J251" s="59"/>
      <c r="L251" s="53"/>
      <c r="M251" s="53"/>
      <c r="N251" s="53"/>
      <c r="O251" s="53"/>
      <c r="P251" s="59"/>
      <c r="Q251" s="59"/>
      <c r="R251" s="59"/>
      <c r="T251" s="53"/>
      <c r="U251" s="53"/>
      <c r="V251" s="53"/>
      <c r="W251" s="53"/>
      <c r="X251" s="53"/>
      <c r="Y251" s="53"/>
      <c r="Z251" s="53"/>
      <c r="AA251" s="53"/>
      <c r="AB251" s="53"/>
      <c r="AC251" s="53"/>
      <c r="AD251" s="53"/>
      <c r="AE251" s="53"/>
      <c r="AF251" s="53"/>
      <c r="AG251" s="53"/>
      <c r="AH251" s="53"/>
    </row>
    <row r="252" spans="1:34" ht="12.75" hidden="1" customHeight="1" x14ac:dyDescent="0.2">
      <c r="A252" s="123"/>
      <c r="B252" s="53"/>
      <c r="C252" s="53"/>
      <c r="D252" s="53"/>
      <c r="E252" s="53"/>
      <c r="F252" s="53"/>
      <c r="G252" s="126"/>
      <c r="H252" s="59"/>
      <c r="I252" s="59"/>
      <c r="J252" s="59"/>
      <c r="L252" s="53"/>
      <c r="M252" s="53"/>
      <c r="N252" s="53"/>
      <c r="O252" s="53"/>
      <c r="P252" s="59"/>
      <c r="Q252" s="59"/>
      <c r="R252" s="59"/>
      <c r="T252" s="53"/>
      <c r="U252" s="53"/>
      <c r="V252" s="53"/>
      <c r="W252" s="53"/>
      <c r="X252" s="53"/>
      <c r="Y252" s="53"/>
      <c r="Z252" s="53"/>
      <c r="AA252" s="53"/>
      <c r="AB252" s="53"/>
      <c r="AC252" s="53"/>
      <c r="AD252" s="53"/>
      <c r="AE252" s="53"/>
      <c r="AF252" s="53"/>
      <c r="AG252" s="53"/>
      <c r="AH252" s="53"/>
    </row>
    <row r="253" spans="1:34" ht="12.75" hidden="1" customHeight="1" x14ac:dyDescent="0.2">
      <c r="A253" s="123"/>
      <c r="B253" s="53"/>
      <c r="C253" s="53"/>
      <c r="D253" s="53"/>
      <c r="E253" s="53"/>
      <c r="F253" s="53"/>
      <c r="G253" s="126"/>
      <c r="H253" s="59"/>
      <c r="I253" s="59"/>
      <c r="J253" s="59"/>
      <c r="L253" s="53"/>
      <c r="M253" s="53"/>
      <c r="N253" s="53"/>
      <c r="O253" s="53"/>
      <c r="P253" s="59"/>
      <c r="Q253" s="59"/>
      <c r="R253" s="59"/>
      <c r="T253" s="53"/>
      <c r="U253" s="53"/>
      <c r="V253" s="53"/>
      <c r="W253" s="53"/>
      <c r="X253" s="53"/>
      <c r="Y253" s="53"/>
      <c r="Z253" s="53"/>
      <c r="AA253" s="53"/>
      <c r="AB253" s="53"/>
      <c r="AC253" s="53"/>
      <c r="AD253" s="53"/>
      <c r="AE253" s="53"/>
      <c r="AF253" s="53"/>
      <c r="AG253" s="53"/>
      <c r="AH253" s="53"/>
    </row>
    <row r="254" spans="1:34" ht="12.75" hidden="1" customHeight="1" x14ac:dyDescent="0.2">
      <c r="A254" s="123"/>
      <c r="B254" s="53"/>
      <c r="C254" s="53"/>
      <c r="D254" s="53"/>
      <c r="E254" s="53"/>
      <c r="F254" s="53"/>
      <c r="G254" s="126"/>
      <c r="H254" s="59"/>
      <c r="I254" s="59"/>
      <c r="J254" s="59"/>
      <c r="L254" s="53"/>
      <c r="M254" s="53"/>
      <c r="N254" s="53"/>
      <c r="O254" s="53"/>
      <c r="P254" s="59"/>
      <c r="Q254" s="59"/>
      <c r="R254" s="59"/>
      <c r="T254" s="53"/>
      <c r="U254" s="53"/>
      <c r="V254" s="53"/>
      <c r="W254" s="53"/>
      <c r="X254" s="53"/>
      <c r="Y254" s="53"/>
      <c r="Z254" s="53"/>
      <c r="AA254" s="53"/>
      <c r="AB254" s="53"/>
      <c r="AC254" s="53"/>
      <c r="AD254" s="53"/>
      <c r="AE254" s="53"/>
      <c r="AF254" s="53"/>
      <c r="AG254" s="53"/>
      <c r="AH254" s="53"/>
    </row>
    <row r="255" spans="1:34" ht="12.75" hidden="1" customHeight="1" x14ac:dyDescent="0.2">
      <c r="A255" s="123"/>
      <c r="B255" s="53"/>
      <c r="C255" s="53"/>
      <c r="D255" s="53"/>
      <c r="E255" s="53"/>
      <c r="F255" s="53"/>
      <c r="G255" s="126"/>
      <c r="H255" s="59"/>
      <c r="I255" s="59"/>
      <c r="J255" s="59"/>
      <c r="L255" s="53"/>
      <c r="M255" s="53"/>
      <c r="N255" s="53"/>
      <c r="O255" s="53"/>
      <c r="P255" s="59"/>
      <c r="Q255" s="59"/>
      <c r="R255" s="59"/>
      <c r="T255" s="53"/>
      <c r="U255" s="53"/>
      <c r="V255" s="53"/>
      <c r="W255" s="53"/>
      <c r="X255" s="53"/>
      <c r="Y255" s="53"/>
      <c r="Z255" s="53"/>
      <c r="AA255" s="53"/>
      <c r="AB255" s="53"/>
      <c r="AC255" s="53"/>
      <c r="AD255" s="53"/>
      <c r="AE255" s="53"/>
      <c r="AF255" s="53"/>
      <c r="AG255" s="53"/>
      <c r="AH255" s="53"/>
    </row>
    <row r="256" spans="1:34" ht="12.75" hidden="1" customHeight="1" x14ac:dyDescent="0.2">
      <c r="A256" s="123"/>
      <c r="B256" s="53"/>
      <c r="C256" s="53"/>
      <c r="D256" s="53"/>
      <c r="E256" s="53"/>
      <c r="F256" s="53"/>
      <c r="G256" s="126"/>
      <c r="H256" s="59"/>
      <c r="I256" s="59"/>
      <c r="J256" s="59"/>
      <c r="L256" s="53"/>
      <c r="M256" s="53"/>
      <c r="N256" s="53"/>
      <c r="O256" s="53"/>
      <c r="P256" s="59"/>
      <c r="Q256" s="59"/>
      <c r="R256" s="59"/>
      <c r="T256" s="53"/>
      <c r="U256" s="53"/>
      <c r="V256" s="53"/>
      <c r="W256" s="53"/>
      <c r="X256" s="53"/>
      <c r="Y256" s="53"/>
      <c r="Z256" s="53"/>
      <c r="AA256" s="53"/>
      <c r="AB256" s="53"/>
      <c r="AC256" s="53"/>
      <c r="AD256" s="53"/>
      <c r="AE256" s="53"/>
      <c r="AF256" s="53"/>
      <c r="AG256" s="53"/>
      <c r="AH256" s="53"/>
    </row>
    <row r="257" spans="1:34" ht="12.75" hidden="1" customHeight="1" x14ac:dyDescent="0.2">
      <c r="A257" s="123"/>
      <c r="B257" s="53"/>
      <c r="C257" s="53"/>
      <c r="D257" s="53"/>
      <c r="E257" s="53"/>
      <c r="F257" s="53"/>
      <c r="G257" s="126"/>
      <c r="H257" s="59"/>
      <c r="I257" s="59"/>
      <c r="J257" s="59"/>
      <c r="L257" s="53"/>
      <c r="M257" s="53"/>
      <c r="N257" s="53"/>
      <c r="O257" s="53"/>
      <c r="P257" s="59"/>
      <c r="Q257" s="59"/>
      <c r="R257" s="59"/>
      <c r="T257" s="53"/>
      <c r="U257" s="53"/>
      <c r="V257" s="53"/>
      <c r="W257" s="53"/>
      <c r="X257" s="53"/>
      <c r="Y257" s="53"/>
      <c r="Z257" s="53"/>
      <c r="AA257" s="53"/>
      <c r="AB257" s="53"/>
      <c r="AC257" s="53"/>
      <c r="AD257" s="53"/>
      <c r="AE257" s="53"/>
      <c r="AF257" s="53"/>
      <c r="AG257" s="53"/>
      <c r="AH257" s="53"/>
    </row>
    <row r="258" spans="1:34" ht="15.75" customHeight="1" x14ac:dyDescent="0.2"/>
    <row r="259" spans="1:34" ht="15.75" customHeight="1" x14ac:dyDescent="0.2"/>
    <row r="260" spans="1:34" ht="15.75" customHeight="1" x14ac:dyDescent="0.2"/>
    <row r="261" spans="1:34" ht="15.75" customHeight="1" x14ac:dyDescent="0.2"/>
    <row r="262" spans="1:34" ht="15.75" customHeight="1" x14ac:dyDescent="0.2"/>
    <row r="263" spans="1:34" ht="15.75" customHeight="1" x14ac:dyDescent="0.2"/>
    <row r="264" spans="1:34" ht="15.75" customHeight="1" x14ac:dyDescent="0.2"/>
    <row r="265" spans="1:34" ht="15.75" customHeight="1" x14ac:dyDescent="0.2"/>
    <row r="266" spans="1:34" ht="15.75" customHeight="1" x14ac:dyDescent="0.2"/>
    <row r="267" spans="1:34" ht="15.75" customHeight="1" x14ac:dyDescent="0.2"/>
    <row r="268" spans="1:34" ht="15.75" customHeight="1" x14ac:dyDescent="0.2"/>
    <row r="269" spans="1:34" ht="15.75" customHeight="1" x14ac:dyDescent="0.2"/>
    <row r="270" spans="1:34" ht="15.75" customHeight="1" x14ac:dyDescent="0.2"/>
    <row r="271" spans="1:34" ht="15.75" customHeight="1" x14ac:dyDescent="0.2"/>
    <row r="272" spans="1:34"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9">
    <mergeCell ref="N1:O1"/>
    <mergeCell ref="P1:S1"/>
    <mergeCell ref="A1:A2"/>
    <mergeCell ref="B1:B2"/>
    <mergeCell ref="C1:C2"/>
    <mergeCell ref="D1:D2"/>
    <mergeCell ref="E1:H1"/>
    <mergeCell ref="I1:K1"/>
    <mergeCell ref="L1:M1"/>
  </mergeCells>
  <hyperlinks>
    <hyperlink ref="E55" r:id="rId1" xr:uid="{00000000-0004-0000-0100-000000000000}"/>
    <hyperlink ref="F55" r:id="rId2" xr:uid="{00000000-0004-0000-0100-000001000000}"/>
    <hyperlink ref="I55" r:id="rId3" xr:uid="{00000000-0004-0000-0100-000002000000}"/>
    <hyperlink ref="L55" r:id="rId4" xr:uid="{00000000-0004-0000-0100-000003000000}"/>
    <hyperlink ref="N55" r:id="rId5" xr:uid="{00000000-0004-0000-0100-000004000000}"/>
    <hyperlink ref="O55" r:id="rId6" xr:uid="{00000000-0004-0000-0100-000005000000}"/>
    <hyperlink ref="P55" r:id="rId7" xr:uid="{00000000-0004-0000-0100-000006000000}"/>
    <hyperlink ref="R55" r:id="rId8" xr:uid="{00000000-0004-0000-0100-000007000000}"/>
  </hyperlinks>
  <pageMargins left="0.7" right="0.7" top="0.75" bottom="0.75" header="0" footer="0"/>
  <pageSetup orientation="portrait"/>
  <legacyDrawing r:id="rId9"/>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1000"/>
  <sheetViews>
    <sheetView workbookViewId="0">
      <pane xSplit="1" topLeftCell="B1" activePane="topRight" state="frozen"/>
      <selection pane="topRight" activeCell="D9" sqref="D9"/>
    </sheetView>
  </sheetViews>
  <sheetFormatPr defaultColWidth="12.5703125" defaultRowHeight="15" customHeight="1" x14ac:dyDescent="0.2"/>
  <cols>
    <col min="1" max="1" width="18.42578125" customWidth="1"/>
    <col min="2" max="2" width="7.42578125" customWidth="1"/>
    <col min="3" max="4" width="11.42578125" customWidth="1"/>
    <col min="5" max="5" width="15.5703125" customWidth="1"/>
    <col min="6" max="6" width="13.42578125" customWidth="1"/>
    <col min="7" max="7" width="10.85546875" customWidth="1"/>
    <col min="8" max="8" width="11.42578125" customWidth="1"/>
    <col min="9" max="9" width="16.140625" customWidth="1"/>
    <col min="10" max="10" width="10" customWidth="1"/>
    <col min="11" max="11" width="13.42578125" customWidth="1"/>
    <col min="12" max="12" width="12.42578125" customWidth="1"/>
    <col min="13" max="13" width="10.85546875" customWidth="1"/>
    <col min="14" max="14" width="10.42578125" customWidth="1"/>
    <col min="15" max="15" width="10.140625" customWidth="1"/>
    <col min="16" max="16" width="9.140625" customWidth="1"/>
    <col min="17" max="19" width="11.42578125" customWidth="1"/>
    <col min="20" max="20" width="13.85546875" customWidth="1"/>
    <col min="21" max="21" width="16.28515625" customWidth="1"/>
    <col min="22" max="22" width="17.5703125" customWidth="1"/>
    <col min="23" max="23" width="14.85546875" customWidth="1"/>
    <col min="24" max="24" width="10.42578125" customWidth="1"/>
    <col min="25" max="25" width="16.28515625" customWidth="1"/>
    <col min="26" max="26" width="17.140625" customWidth="1"/>
    <col min="27" max="27" width="11.85546875" customWidth="1"/>
    <col min="28" max="28" width="13.42578125" customWidth="1"/>
    <col min="29" max="30" width="8.7109375" hidden="1" customWidth="1"/>
  </cols>
  <sheetData>
    <row r="1" spans="1:30" ht="15.75" customHeight="1" x14ac:dyDescent="0.2">
      <c r="A1" s="301" t="s">
        <v>0</v>
      </c>
      <c r="B1" s="304" t="s">
        <v>1</v>
      </c>
      <c r="C1" s="307" t="s">
        <v>5</v>
      </c>
      <c r="D1" s="310" t="s">
        <v>140</v>
      </c>
      <c r="E1" s="312" t="s">
        <v>141</v>
      </c>
      <c r="F1" s="313"/>
      <c r="G1" s="314" t="s">
        <v>142</v>
      </c>
      <c r="H1" s="315"/>
      <c r="I1" s="315"/>
      <c r="J1" s="313"/>
      <c r="K1" s="316" t="s">
        <v>143</v>
      </c>
      <c r="L1" s="315"/>
      <c r="M1" s="317"/>
      <c r="N1" s="323" t="s">
        <v>144</v>
      </c>
      <c r="O1" s="324"/>
      <c r="P1" s="324"/>
      <c r="Q1" s="324"/>
      <c r="R1" s="325"/>
      <c r="S1" s="326" t="s">
        <v>145</v>
      </c>
      <c r="T1" s="325"/>
      <c r="U1" s="326" t="s">
        <v>146</v>
      </c>
      <c r="V1" s="324"/>
      <c r="W1" s="325"/>
      <c r="X1" s="327" t="s">
        <v>147</v>
      </c>
      <c r="Y1" s="328"/>
      <c r="Z1" s="329"/>
      <c r="AA1" s="327" t="s">
        <v>148</v>
      </c>
      <c r="AB1" s="329"/>
      <c r="AC1" s="127"/>
      <c r="AD1" s="127"/>
    </row>
    <row r="2" spans="1:30" ht="15.75" customHeight="1" x14ac:dyDescent="0.2">
      <c r="A2" s="302"/>
      <c r="B2" s="305"/>
      <c r="C2" s="308"/>
      <c r="D2" s="308"/>
      <c r="E2" s="320" t="s">
        <v>149</v>
      </c>
      <c r="F2" s="300" t="s">
        <v>150</v>
      </c>
      <c r="G2" s="294" t="s">
        <v>151</v>
      </c>
      <c r="H2" s="296" t="s">
        <v>152</v>
      </c>
      <c r="I2" s="296" t="s">
        <v>153</v>
      </c>
      <c r="J2" s="300" t="s">
        <v>154</v>
      </c>
      <c r="K2" s="294" t="s">
        <v>155</v>
      </c>
      <c r="L2" s="296" t="s">
        <v>156</v>
      </c>
      <c r="M2" s="318" t="s">
        <v>157</v>
      </c>
      <c r="N2" s="294" t="s">
        <v>158</v>
      </c>
      <c r="O2" s="296" t="s">
        <v>159</v>
      </c>
      <c r="P2" s="296" t="s">
        <v>160</v>
      </c>
      <c r="Q2" s="296" t="s">
        <v>161</v>
      </c>
      <c r="R2" s="298" t="s">
        <v>162</v>
      </c>
      <c r="S2" s="292" t="s">
        <v>163</v>
      </c>
      <c r="T2" s="298" t="s">
        <v>164</v>
      </c>
      <c r="U2" s="292" t="s">
        <v>165</v>
      </c>
      <c r="V2" s="296" t="s">
        <v>166</v>
      </c>
      <c r="W2" s="298" t="s">
        <v>167</v>
      </c>
      <c r="X2" s="294" t="s">
        <v>168</v>
      </c>
      <c r="Y2" s="294" t="s">
        <v>169</v>
      </c>
      <c r="Z2" s="331" t="s">
        <v>170</v>
      </c>
      <c r="AA2" s="294" t="s">
        <v>171</v>
      </c>
      <c r="AB2" s="330" t="s">
        <v>172</v>
      </c>
      <c r="AC2" s="127"/>
      <c r="AD2" s="127"/>
    </row>
    <row r="3" spans="1:30" ht="38.25" customHeight="1" x14ac:dyDescent="0.2">
      <c r="A3" s="303"/>
      <c r="B3" s="306"/>
      <c r="C3" s="309"/>
      <c r="D3" s="311"/>
      <c r="E3" s="321"/>
      <c r="F3" s="322"/>
      <c r="G3" s="295"/>
      <c r="H3" s="297"/>
      <c r="I3" s="297"/>
      <c r="J3" s="299"/>
      <c r="K3" s="295"/>
      <c r="L3" s="297"/>
      <c r="M3" s="319"/>
      <c r="N3" s="295"/>
      <c r="O3" s="297"/>
      <c r="P3" s="297"/>
      <c r="Q3" s="297"/>
      <c r="R3" s="299"/>
      <c r="S3" s="293"/>
      <c r="T3" s="299"/>
      <c r="U3" s="293"/>
      <c r="V3" s="297"/>
      <c r="W3" s="299"/>
      <c r="X3" s="295"/>
      <c r="Y3" s="295"/>
      <c r="Z3" s="319"/>
      <c r="AA3" s="295"/>
      <c r="AB3" s="295"/>
      <c r="AC3" s="128"/>
      <c r="AD3" s="128"/>
    </row>
    <row r="4" spans="1:30" ht="18" customHeight="1" x14ac:dyDescent="0.25">
      <c r="A4" s="129" t="s">
        <v>7</v>
      </c>
      <c r="B4" s="130" t="s">
        <v>8</v>
      </c>
      <c r="C4" s="131">
        <f t="shared" ref="C4:C55" si="0">(0.5*F4+J4+M4+R4+T4+W4+Z4+0.5*AB4)/7</f>
        <v>9.5238095238095219</v>
      </c>
      <c r="D4" s="132">
        <f t="shared" ref="D4:D55" si="1">RANK(C4, $C$4:$C$55)</f>
        <v>50</v>
      </c>
      <c r="E4" s="133">
        <v>0</v>
      </c>
      <c r="F4" s="134">
        <f t="shared" ref="F4:F55" si="2">E4*100</f>
        <v>0</v>
      </c>
      <c r="G4" s="135">
        <v>1</v>
      </c>
      <c r="H4" s="133">
        <v>0</v>
      </c>
      <c r="I4" s="133">
        <v>1</v>
      </c>
      <c r="J4" s="136">
        <f t="shared" ref="J4:J55" si="3">(G4+H4+I4)/3*100</f>
        <v>66.666666666666657</v>
      </c>
      <c r="K4" s="137">
        <v>0</v>
      </c>
      <c r="L4" s="138">
        <v>0</v>
      </c>
      <c r="M4" s="134">
        <f t="shared" ref="M4:M55" si="4">(K4+L4)/2*100</f>
        <v>0</v>
      </c>
      <c r="N4" s="139">
        <v>0</v>
      </c>
      <c r="O4" s="140">
        <v>0</v>
      </c>
      <c r="P4" s="140">
        <v>0</v>
      </c>
      <c r="Q4" s="140">
        <v>0</v>
      </c>
      <c r="R4" s="141">
        <f t="shared" ref="R4:R55" si="5">(N4+O4+P4+Q4)/4*100</f>
        <v>0</v>
      </c>
      <c r="S4" s="139">
        <v>0</v>
      </c>
      <c r="T4" s="141">
        <f t="shared" ref="T4:T55" si="6">S4*100</f>
        <v>0</v>
      </c>
      <c r="U4" s="139">
        <v>0</v>
      </c>
      <c r="V4" s="142">
        <v>0</v>
      </c>
      <c r="W4" s="143">
        <f t="shared" ref="W4:W55" si="7">(U4+V4)/2*100</f>
        <v>0</v>
      </c>
      <c r="X4" s="142">
        <v>0</v>
      </c>
      <c r="Y4" s="142">
        <v>0</v>
      </c>
      <c r="Z4" s="142">
        <f t="shared" ref="Z4:Z55" si="8">(X4+Y4)/2*100</f>
        <v>0</v>
      </c>
      <c r="AA4" s="144">
        <v>0</v>
      </c>
      <c r="AB4" s="144">
        <f t="shared" ref="AB4:AB55" si="9">AA4*100</f>
        <v>0</v>
      </c>
      <c r="AC4" s="145"/>
      <c r="AD4" s="145"/>
    </row>
    <row r="5" spans="1:30" ht="18" customHeight="1" x14ac:dyDescent="0.25">
      <c r="A5" s="146" t="s">
        <v>9</v>
      </c>
      <c r="B5" s="133" t="s">
        <v>10</v>
      </c>
      <c r="C5" s="147">
        <f t="shared" si="0"/>
        <v>29.761904761904759</v>
      </c>
      <c r="D5" s="148">
        <f t="shared" si="1"/>
        <v>29</v>
      </c>
      <c r="E5" s="133">
        <v>0</v>
      </c>
      <c r="F5" s="134">
        <f t="shared" si="2"/>
        <v>0</v>
      </c>
      <c r="G5" s="135">
        <v>1</v>
      </c>
      <c r="H5" s="133">
        <v>0</v>
      </c>
      <c r="I5" s="133">
        <v>0</v>
      </c>
      <c r="J5" s="136">
        <f t="shared" si="3"/>
        <v>33.333333333333329</v>
      </c>
      <c r="K5" s="137">
        <v>0</v>
      </c>
      <c r="L5" s="149">
        <v>1</v>
      </c>
      <c r="M5" s="134">
        <f t="shared" si="4"/>
        <v>50</v>
      </c>
      <c r="N5" s="150">
        <v>0</v>
      </c>
      <c r="O5" s="151">
        <v>0</v>
      </c>
      <c r="P5" s="151">
        <v>0</v>
      </c>
      <c r="Q5" s="151">
        <v>0</v>
      </c>
      <c r="R5" s="152">
        <f t="shared" si="5"/>
        <v>0</v>
      </c>
      <c r="S5" s="150">
        <v>1</v>
      </c>
      <c r="T5" s="152">
        <f t="shared" si="6"/>
        <v>100</v>
      </c>
      <c r="U5" s="150">
        <v>0.5</v>
      </c>
      <c r="V5" s="142">
        <v>0</v>
      </c>
      <c r="W5" s="143">
        <f t="shared" si="7"/>
        <v>25</v>
      </c>
      <c r="X5" s="142">
        <v>0</v>
      </c>
      <c r="Y5" s="142">
        <v>0</v>
      </c>
      <c r="Z5" s="142">
        <f t="shared" si="8"/>
        <v>0</v>
      </c>
      <c r="AA5" s="153">
        <v>0</v>
      </c>
      <c r="AB5" s="144">
        <f t="shared" si="9"/>
        <v>0</v>
      </c>
      <c r="AC5" s="145"/>
      <c r="AD5" s="145"/>
    </row>
    <row r="6" spans="1:30" ht="18" customHeight="1" x14ac:dyDescent="0.25">
      <c r="A6" s="146" t="s">
        <v>11</v>
      </c>
      <c r="B6" s="133" t="s">
        <v>12</v>
      </c>
      <c r="C6" s="147">
        <f t="shared" si="0"/>
        <v>40.476190476190474</v>
      </c>
      <c r="D6" s="148">
        <f t="shared" si="1"/>
        <v>20</v>
      </c>
      <c r="E6" s="133">
        <v>0</v>
      </c>
      <c r="F6" s="134">
        <f t="shared" si="2"/>
        <v>0</v>
      </c>
      <c r="G6" s="135">
        <v>1</v>
      </c>
      <c r="H6" s="133">
        <v>0</v>
      </c>
      <c r="I6" s="133">
        <v>0</v>
      </c>
      <c r="J6" s="136">
        <f t="shared" si="3"/>
        <v>33.333333333333329</v>
      </c>
      <c r="K6" s="137">
        <v>0</v>
      </c>
      <c r="L6" s="154">
        <v>1</v>
      </c>
      <c r="M6" s="134">
        <f t="shared" si="4"/>
        <v>50</v>
      </c>
      <c r="N6" s="150">
        <v>0</v>
      </c>
      <c r="O6" s="151">
        <v>0</v>
      </c>
      <c r="P6" s="151">
        <v>0</v>
      </c>
      <c r="Q6" s="151">
        <v>0</v>
      </c>
      <c r="R6" s="152">
        <f t="shared" si="5"/>
        <v>0</v>
      </c>
      <c r="S6" s="150">
        <v>1</v>
      </c>
      <c r="T6" s="152">
        <f t="shared" si="6"/>
        <v>100</v>
      </c>
      <c r="U6" s="150">
        <v>1</v>
      </c>
      <c r="V6" s="142">
        <v>0</v>
      </c>
      <c r="W6" s="143">
        <f t="shared" si="7"/>
        <v>50</v>
      </c>
      <c r="X6" s="142">
        <v>0</v>
      </c>
      <c r="Y6" s="142">
        <v>0</v>
      </c>
      <c r="Z6" s="142">
        <f t="shared" si="8"/>
        <v>0</v>
      </c>
      <c r="AA6" s="144">
        <v>1</v>
      </c>
      <c r="AB6" s="144">
        <f t="shared" si="9"/>
        <v>100</v>
      </c>
      <c r="AC6" s="145"/>
      <c r="AD6" s="145"/>
    </row>
    <row r="7" spans="1:30" ht="18" customHeight="1" x14ac:dyDescent="0.25">
      <c r="A7" s="146" t="s">
        <v>13</v>
      </c>
      <c r="B7" s="133" t="s">
        <v>14</v>
      </c>
      <c r="C7" s="147">
        <f t="shared" si="0"/>
        <v>19.047619047619044</v>
      </c>
      <c r="D7" s="148">
        <f t="shared" si="1"/>
        <v>46</v>
      </c>
      <c r="E7" s="155">
        <v>0</v>
      </c>
      <c r="F7" s="134">
        <f t="shared" si="2"/>
        <v>0</v>
      </c>
      <c r="G7" s="135">
        <v>1</v>
      </c>
      <c r="H7" s="133">
        <v>0</v>
      </c>
      <c r="I7" s="133">
        <v>0</v>
      </c>
      <c r="J7" s="136">
        <f t="shared" si="3"/>
        <v>33.333333333333329</v>
      </c>
      <c r="K7" s="137">
        <v>0</v>
      </c>
      <c r="L7" s="154">
        <v>0</v>
      </c>
      <c r="M7" s="134">
        <f t="shared" si="4"/>
        <v>0</v>
      </c>
      <c r="N7" s="150">
        <v>0</v>
      </c>
      <c r="O7" s="151">
        <v>0</v>
      </c>
      <c r="P7" s="151">
        <v>0</v>
      </c>
      <c r="Q7" s="151">
        <v>0</v>
      </c>
      <c r="R7" s="152">
        <f t="shared" si="5"/>
        <v>0</v>
      </c>
      <c r="S7" s="150">
        <v>1</v>
      </c>
      <c r="T7" s="152">
        <f t="shared" si="6"/>
        <v>100</v>
      </c>
      <c r="U7" s="150">
        <v>0</v>
      </c>
      <c r="V7" s="142">
        <v>0</v>
      </c>
      <c r="W7" s="143">
        <f t="shared" si="7"/>
        <v>0</v>
      </c>
      <c r="X7" s="142">
        <v>0</v>
      </c>
      <c r="Y7" s="142">
        <v>0</v>
      </c>
      <c r="Z7" s="142">
        <f t="shared" si="8"/>
        <v>0</v>
      </c>
      <c r="AA7" s="144">
        <v>0</v>
      </c>
      <c r="AB7" s="144">
        <f t="shared" si="9"/>
        <v>0</v>
      </c>
      <c r="AC7" s="145"/>
      <c r="AD7" s="145"/>
    </row>
    <row r="8" spans="1:30" ht="18" customHeight="1" x14ac:dyDescent="0.25">
      <c r="A8" s="146" t="s">
        <v>15</v>
      </c>
      <c r="B8" s="133" t="s">
        <v>16</v>
      </c>
      <c r="C8" s="147">
        <f t="shared" si="0"/>
        <v>85.714285714285708</v>
      </c>
      <c r="D8" s="148">
        <f t="shared" si="1"/>
        <v>2</v>
      </c>
      <c r="E8" s="133">
        <v>0</v>
      </c>
      <c r="F8" s="134">
        <f t="shared" si="2"/>
        <v>0</v>
      </c>
      <c r="G8" s="135">
        <v>1</v>
      </c>
      <c r="H8" s="133">
        <v>1</v>
      </c>
      <c r="I8" s="133">
        <v>1</v>
      </c>
      <c r="J8" s="136">
        <f t="shared" si="3"/>
        <v>100</v>
      </c>
      <c r="K8" s="137">
        <v>1</v>
      </c>
      <c r="L8" s="154">
        <v>1</v>
      </c>
      <c r="M8" s="134">
        <f t="shared" si="4"/>
        <v>100</v>
      </c>
      <c r="N8" s="150">
        <v>0</v>
      </c>
      <c r="O8" s="151">
        <v>1</v>
      </c>
      <c r="P8" s="151">
        <v>1</v>
      </c>
      <c r="Q8" s="151">
        <v>0</v>
      </c>
      <c r="R8" s="152">
        <f t="shared" si="5"/>
        <v>50</v>
      </c>
      <c r="S8" s="150">
        <v>1</v>
      </c>
      <c r="T8" s="152">
        <f t="shared" si="6"/>
        <v>100</v>
      </c>
      <c r="U8" s="150">
        <v>1</v>
      </c>
      <c r="V8" s="142">
        <v>1</v>
      </c>
      <c r="W8" s="143">
        <f t="shared" si="7"/>
        <v>100</v>
      </c>
      <c r="X8" s="142">
        <v>1</v>
      </c>
      <c r="Y8" s="142">
        <v>1</v>
      </c>
      <c r="Z8" s="142">
        <f t="shared" si="8"/>
        <v>100</v>
      </c>
      <c r="AA8" s="144">
        <v>1</v>
      </c>
      <c r="AB8" s="144">
        <f t="shared" si="9"/>
        <v>100</v>
      </c>
      <c r="AC8" s="145"/>
      <c r="AD8" s="145"/>
    </row>
    <row r="9" spans="1:30" ht="18" customHeight="1" x14ac:dyDescent="0.25">
      <c r="A9" s="146" t="s">
        <v>17</v>
      </c>
      <c r="B9" s="133" t="s">
        <v>18</v>
      </c>
      <c r="C9" s="147">
        <f t="shared" si="0"/>
        <v>60.714285714285715</v>
      </c>
      <c r="D9" s="148">
        <f t="shared" si="1"/>
        <v>11</v>
      </c>
      <c r="E9" s="155">
        <v>0</v>
      </c>
      <c r="F9" s="134">
        <f t="shared" si="2"/>
        <v>0</v>
      </c>
      <c r="G9" s="135">
        <v>1</v>
      </c>
      <c r="H9" s="133">
        <v>1</v>
      </c>
      <c r="I9" s="133">
        <v>1</v>
      </c>
      <c r="J9" s="136">
        <f t="shared" si="3"/>
        <v>100</v>
      </c>
      <c r="K9" s="137">
        <v>1</v>
      </c>
      <c r="L9" s="154">
        <v>1</v>
      </c>
      <c r="M9" s="134">
        <f t="shared" si="4"/>
        <v>100</v>
      </c>
      <c r="N9" s="150">
        <v>0</v>
      </c>
      <c r="O9" s="151">
        <v>0</v>
      </c>
      <c r="P9" s="151">
        <v>0</v>
      </c>
      <c r="Q9" s="151">
        <v>0</v>
      </c>
      <c r="R9" s="152">
        <f t="shared" si="5"/>
        <v>0</v>
      </c>
      <c r="S9" s="150">
        <v>1</v>
      </c>
      <c r="T9" s="152">
        <f t="shared" si="6"/>
        <v>100</v>
      </c>
      <c r="U9" s="150">
        <v>1</v>
      </c>
      <c r="V9" s="142">
        <v>0</v>
      </c>
      <c r="W9" s="143">
        <f t="shared" si="7"/>
        <v>50</v>
      </c>
      <c r="X9" s="142">
        <v>0.5</v>
      </c>
      <c r="Y9" s="142">
        <v>0</v>
      </c>
      <c r="Z9" s="142">
        <f t="shared" si="8"/>
        <v>25</v>
      </c>
      <c r="AA9" s="144">
        <v>1</v>
      </c>
      <c r="AB9" s="144">
        <f t="shared" si="9"/>
        <v>100</v>
      </c>
      <c r="AC9" s="145"/>
      <c r="AD9" s="145"/>
    </row>
    <row r="10" spans="1:30" ht="18" customHeight="1" x14ac:dyDescent="0.25">
      <c r="A10" s="146" t="s">
        <v>19</v>
      </c>
      <c r="B10" s="133" t="s">
        <v>20</v>
      </c>
      <c r="C10" s="147">
        <f t="shared" si="0"/>
        <v>67.857142857142861</v>
      </c>
      <c r="D10" s="148">
        <f t="shared" si="1"/>
        <v>6</v>
      </c>
      <c r="E10" s="133">
        <v>0</v>
      </c>
      <c r="F10" s="134">
        <f t="shared" si="2"/>
        <v>0</v>
      </c>
      <c r="G10" s="135">
        <v>1</v>
      </c>
      <c r="H10" s="133">
        <v>1</v>
      </c>
      <c r="I10" s="133">
        <v>1</v>
      </c>
      <c r="J10" s="136">
        <f t="shared" si="3"/>
        <v>100</v>
      </c>
      <c r="K10" s="137">
        <v>1</v>
      </c>
      <c r="L10" s="149">
        <v>1</v>
      </c>
      <c r="M10" s="134">
        <f t="shared" si="4"/>
        <v>100</v>
      </c>
      <c r="N10" s="150">
        <v>0</v>
      </c>
      <c r="O10" s="151">
        <v>1</v>
      </c>
      <c r="P10" s="151">
        <v>0</v>
      </c>
      <c r="Q10" s="151">
        <v>0</v>
      </c>
      <c r="R10" s="152">
        <f t="shared" si="5"/>
        <v>25</v>
      </c>
      <c r="S10" s="150">
        <v>1</v>
      </c>
      <c r="T10" s="152">
        <f t="shared" si="6"/>
        <v>100</v>
      </c>
      <c r="U10" s="150">
        <v>1</v>
      </c>
      <c r="V10" s="142">
        <v>1</v>
      </c>
      <c r="W10" s="143">
        <f t="shared" si="7"/>
        <v>100</v>
      </c>
      <c r="X10" s="142">
        <v>0</v>
      </c>
      <c r="Y10" s="142">
        <v>0</v>
      </c>
      <c r="Z10" s="142">
        <f t="shared" si="8"/>
        <v>0</v>
      </c>
      <c r="AA10" s="144">
        <v>1</v>
      </c>
      <c r="AB10" s="144">
        <f t="shared" si="9"/>
        <v>100</v>
      </c>
      <c r="AC10" s="145"/>
      <c r="AD10" s="145"/>
    </row>
    <row r="11" spans="1:30" ht="18" customHeight="1" x14ac:dyDescent="0.25">
      <c r="A11" s="146" t="s">
        <v>21</v>
      </c>
      <c r="B11" s="133" t="s">
        <v>22</v>
      </c>
      <c r="C11" s="147">
        <f t="shared" si="0"/>
        <v>39.285714285714285</v>
      </c>
      <c r="D11" s="148">
        <f t="shared" si="1"/>
        <v>22</v>
      </c>
      <c r="E11" s="155">
        <v>0</v>
      </c>
      <c r="F11" s="134">
        <f t="shared" si="2"/>
        <v>0</v>
      </c>
      <c r="G11" s="135">
        <v>1</v>
      </c>
      <c r="H11" s="155">
        <v>1</v>
      </c>
      <c r="I11" s="133">
        <v>1</v>
      </c>
      <c r="J11" s="136">
        <f t="shared" si="3"/>
        <v>100</v>
      </c>
      <c r="K11" s="156">
        <v>0.5</v>
      </c>
      <c r="L11" s="154">
        <v>0</v>
      </c>
      <c r="M11" s="134">
        <f t="shared" si="4"/>
        <v>25</v>
      </c>
      <c r="N11" s="150">
        <v>0</v>
      </c>
      <c r="O11" s="151">
        <v>0</v>
      </c>
      <c r="P11" s="151">
        <v>0</v>
      </c>
      <c r="Q11" s="151">
        <v>0</v>
      </c>
      <c r="R11" s="152">
        <f t="shared" si="5"/>
        <v>0</v>
      </c>
      <c r="S11" s="150">
        <v>1</v>
      </c>
      <c r="T11" s="152">
        <f t="shared" si="6"/>
        <v>100</v>
      </c>
      <c r="U11" s="150">
        <v>0</v>
      </c>
      <c r="V11" s="142">
        <v>0</v>
      </c>
      <c r="W11" s="143">
        <f t="shared" si="7"/>
        <v>0</v>
      </c>
      <c r="X11" s="142">
        <v>0</v>
      </c>
      <c r="Y11" s="142">
        <v>0</v>
      </c>
      <c r="Z11" s="142">
        <f t="shared" si="8"/>
        <v>0</v>
      </c>
      <c r="AA11" s="144">
        <v>1</v>
      </c>
      <c r="AB11" s="144">
        <f t="shared" si="9"/>
        <v>100</v>
      </c>
      <c r="AC11" s="145"/>
      <c r="AD11" s="145"/>
    </row>
    <row r="12" spans="1:30" ht="18" customHeight="1" x14ac:dyDescent="0.25">
      <c r="A12" s="146" t="s">
        <v>23</v>
      </c>
      <c r="B12" s="133" t="s">
        <v>24</v>
      </c>
      <c r="C12" s="147">
        <f t="shared" si="0"/>
        <v>75</v>
      </c>
      <c r="D12" s="148">
        <f t="shared" si="1"/>
        <v>4</v>
      </c>
      <c r="E12" s="133">
        <v>0</v>
      </c>
      <c r="F12" s="134">
        <f t="shared" si="2"/>
        <v>0</v>
      </c>
      <c r="G12" s="135">
        <v>1</v>
      </c>
      <c r="H12" s="133">
        <v>1</v>
      </c>
      <c r="I12" s="157">
        <v>1</v>
      </c>
      <c r="J12" s="136">
        <f t="shared" si="3"/>
        <v>100</v>
      </c>
      <c r="K12" s="137">
        <v>1</v>
      </c>
      <c r="L12" s="154">
        <v>1</v>
      </c>
      <c r="M12" s="134">
        <f t="shared" si="4"/>
        <v>100</v>
      </c>
      <c r="N12" s="150">
        <v>0</v>
      </c>
      <c r="O12" s="151">
        <v>1</v>
      </c>
      <c r="P12" s="151">
        <v>1</v>
      </c>
      <c r="Q12" s="151">
        <v>1</v>
      </c>
      <c r="R12" s="152">
        <f t="shared" si="5"/>
        <v>75</v>
      </c>
      <c r="S12" s="150">
        <v>1</v>
      </c>
      <c r="T12" s="152">
        <f t="shared" si="6"/>
        <v>100</v>
      </c>
      <c r="U12" s="150">
        <v>1</v>
      </c>
      <c r="V12" s="142">
        <v>1</v>
      </c>
      <c r="W12" s="143">
        <f t="shared" si="7"/>
        <v>100</v>
      </c>
      <c r="X12" s="142">
        <v>0</v>
      </c>
      <c r="Y12" s="142">
        <v>0</v>
      </c>
      <c r="Z12" s="142">
        <f t="shared" si="8"/>
        <v>0</v>
      </c>
      <c r="AA12" s="144">
        <v>1</v>
      </c>
      <c r="AB12" s="144">
        <f t="shared" si="9"/>
        <v>100</v>
      </c>
      <c r="AC12" s="145"/>
      <c r="AD12" s="145"/>
    </row>
    <row r="13" spans="1:30" ht="18" customHeight="1" x14ac:dyDescent="0.25">
      <c r="A13" s="146" t="s">
        <v>25</v>
      </c>
      <c r="B13" s="133" t="s">
        <v>26</v>
      </c>
      <c r="C13" s="147">
        <f t="shared" si="0"/>
        <v>22.619047619047617</v>
      </c>
      <c r="D13" s="148">
        <f t="shared" si="1"/>
        <v>42</v>
      </c>
      <c r="E13" s="155">
        <v>0</v>
      </c>
      <c r="F13" s="134">
        <f t="shared" si="2"/>
        <v>0</v>
      </c>
      <c r="G13" s="135">
        <v>1</v>
      </c>
      <c r="H13" s="133">
        <v>0</v>
      </c>
      <c r="I13" s="133">
        <v>0</v>
      </c>
      <c r="J13" s="136">
        <f t="shared" si="3"/>
        <v>33.333333333333329</v>
      </c>
      <c r="K13" s="137">
        <v>0</v>
      </c>
      <c r="L13" s="154">
        <v>0</v>
      </c>
      <c r="M13" s="134">
        <f t="shared" si="4"/>
        <v>0</v>
      </c>
      <c r="N13" s="150">
        <v>0</v>
      </c>
      <c r="O13" s="151">
        <v>0</v>
      </c>
      <c r="P13" s="151">
        <v>0</v>
      </c>
      <c r="Q13" s="151">
        <v>0</v>
      </c>
      <c r="R13" s="152">
        <f t="shared" si="5"/>
        <v>0</v>
      </c>
      <c r="S13" s="150">
        <v>1</v>
      </c>
      <c r="T13" s="152">
        <f t="shared" si="6"/>
        <v>100</v>
      </c>
      <c r="U13" s="150">
        <v>0.5</v>
      </c>
      <c r="V13" s="142">
        <v>0</v>
      </c>
      <c r="W13" s="143">
        <f t="shared" si="7"/>
        <v>25</v>
      </c>
      <c r="X13" s="142">
        <v>0</v>
      </c>
      <c r="Y13" s="142">
        <v>0</v>
      </c>
      <c r="Z13" s="142">
        <f t="shared" si="8"/>
        <v>0</v>
      </c>
      <c r="AA13" s="279">
        <v>0</v>
      </c>
      <c r="AB13" s="144">
        <f t="shared" si="9"/>
        <v>0</v>
      </c>
      <c r="AC13" s="145"/>
      <c r="AD13" s="145"/>
    </row>
    <row r="14" spans="1:30" ht="18" customHeight="1" x14ac:dyDescent="0.25">
      <c r="A14" s="146" t="s">
        <v>27</v>
      </c>
      <c r="B14" s="133" t="s">
        <v>28</v>
      </c>
      <c r="C14" s="147">
        <f t="shared" si="0"/>
        <v>19.047619047619044</v>
      </c>
      <c r="D14" s="148">
        <f t="shared" si="1"/>
        <v>46</v>
      </c>
      <c r="E14" s="133">
        <v>1</v>
      </c>
      <c r="F14" s="134">
        <f t="shared" si="2"/>
        <v>100</v>
      </c>
      <c r="G14" s="135">
        <v>1</v>
      </c>
      <c r="H14" s="133">
        <v>0</v>
      </c>
      <c r="I14" s="155">
        <v>0</v>
      </c>
      <c r="J14" s="136">
        <f t="shared" si="3"/>
        <v>33.333333333333329</v>
      </c>
      <c r="K14" s="137">
        <v>0</v>
      </c>
      <c r="L14" s="154">
        <v>0</v>
      </c>
      <c r="M14" s="134">
        <f t="shared" si="4"/>
        <v>0</v>
      </c>
      <c r="N14" s="150">
        <v>0</v>
      </c>
      <c r="O14" s="151">
        <v>0</v>
      </c>
      <c r="P14" s="151">
        <v>0</v>
      </c>
      <c r="Q14" s="151">
        <v>0</v>
      </c>
      <c r="R14" s="152">
        <f t="shared" si="5"/>
        <v>0</v>
      </c>
      <c r="S14" s="150">
        <v>0</v>
      </c>
      <c r="T14" s="152">
        <f t="shared" si="6"/>
        <v>0</v>
      </c>
      <c r="U14" s="150">
        <v>0</v>
      </c>
      <c r="V14" s="142">
        <v>0</v>
      </c>
      <c r="W14" s="143">
        <f t="shared" si="7"/>
        <v>0</v>
      </c>
      <c r="X14" s="142">
        <v>0</v>
      </c>
      <c r="Y14" s="142">
        <v>0</v>
      </c>
      <c r="Z14" s="142">
        <f t="shared" si="8"/>
        <v>0</v>
      </c>
      <c r="AA14" s="144">
        <v>1</v>
      </c>
      <c r="AB14" s="144">
        <f t="shared" si="9"/>
        <v>100</v>
      </c>
      <c r="AC14" s="145"/>
      <c r="AD14" s="145"/>
    </row>
    <row r="15" spans="1:30" ht="18" customHeight="1" x14ac:dyDescent="0.25">
      <c r="A15" s="146" t="s">
        <v>29</v>
      </c>
      <c r="B15" s="133" t="s">
        <v>30</v>
      </c>
      <c r="C15" s="147">
        <f t="shared" si="0"/>
        <v>50</v>
      </c>
      <c r="D15" s="148">
        <f t="shared" si="1"/>
        <v>17</v>
      </c>
      <c r="E15" s="155">
        <v>0</v>
      </c>
      <c r="F15" s="134">
        <f t="shared" si="2"/>
        <v>0</v>
      </c>
      <c r="G15" s="135">
        <v>1</v>
      </c>
      <c r="H15" s="133">
        <v>1</v>
      </c>
      <c r="I15" s="133">
        <v>1</v>
      </c>
      <c r="J15" s="136">
        <f t="shared" si="3"/>
        <v>100</v>
      </c>
      <c r="K15" s="137">
        <v>0</v>
      </c>
      <c r="L15" s="154">
        <v>0</v>
      </c>
      <c r="M15" s="134">
        <f t="shared" si="4"/>
        <v>0</v>
      </c>
      <c r="N15" s="150">
        <v>0</v>
      </c>
      <c r="O15" s="151">
        <v>0</v>
      </c>
      <c r="P15" s="151">
        <v>0</v>
      </c>
      <c r="Q15" s="151">
        <v>0</v>
      </c>
      <c r="R15" s="152">
        <f t="shared" si="5"/>
        <v>0</v>
      </c>
      <c r="S15" s="150">
        <v>1</v>
      </c>
      <c r="T15" s="152">
        <f t="shared" si="6"/>
        <v>100</v>
      </c>
      <c r="U15" s="150">
        <v>1</v>
      </c>
      <c r="V15" s="142">
        <v>1</v>
      </c>
      <c r="W15" s="143">
        <f t="shared" si="7"/>
        <v>100</v>
      </c>
      <c r="X15" s="142">
        <v>0</v>
      </c>
      <c r="Y15" s="142">
        <v>0</v>
      </c>
      <c r="Z15" s="142">
        <f t="shared" si="8"/>
        <v>0</v>
      </c>
      <c r="AA15" s="144">
        <v>1</v>
      </c>
      <c r="AB15" s="144">
        <f t="shared" si="9"/>
        <v>100</v>
      </c>
      <c r="AC15" s="145"/>
      <c r="AD15" s="145"/>
    </row>
    <row r="16" spans="1:30" ht="18" customHeight="1" x14ac:dyDescent="0.25">
      <c r="A16" s="146" t="s">
        <v>31</v>
      </c>
      <c r="B16" s="133" t="s">
        <v>32</v>
      </c>
      <c r="C16" s="147">
        <f t="shared" si="0"/>
        <v>33.333333333333329</v>
      </c>
      <c r="D16" s="148">
        <f t="shared" si="1"/>
        <v>26</v>
      </c>
      <c r="E16" s="133">
        <v>0</v>
      </c>
      <c r="F16" s="134">
        <f t="shared" si="2"/>
        <v>0</v>
      </c>
      <c r="G16" s="135">
        <v>1</v>
      </c>
      <c r="H16" s="133">
        <v>0</v>
      </c>
      <c r="I16" s="133">
        <v>0</v>
      </c>
      <c r="J16" s="136">
        <f t="shared" si="3"/>
        <v>33.333333333333329</v>
      </c>
      <c r="K16" s="137">
        <v>0</v>
      </c>
      <c r="L16" s="154">
        <v>0</v>
      </c>
      <c r="M16" s="134">
        <f t="shared" si="4"/>
        <v>0</v>
      </c>
      <c r="N16" s="150">
        <v>0</v>
      </c>
      <c r="O16" s="151">
        <v>0</v>
      </c>
      <c r="P16" s="151">
        <v>0</v>
      </c>
      <c r="Q16" s="151">
        <v>0</v>
      </c>
      <c r="R16" s="152">
        <f t="shared" si="5"/>
        <v>0</v>
      </c>
      <c r="S16" s="150">
        <v>1</v>
      </c>
      <c r="T16" s="152">
        <f t="shared" si="6"/>
        <v>100</v>
      </c>
      <c r="U16" s="150">
        <v>1</v>
      </c>
      <c r="V16" s="142">
        <v>0</v>
      </c>
      <c r="W16" s="143">
        <f t="shared" si="7"/>
        <v>50</v>
      </c>
      <c r="X16" s="142">
        <v>0</v>
      </c>
      <c r="Y16" s="142">
        <v>0</v>
      </c>
      <c r="Z16" s="142">
        <f t="shared" si="8"/>
        <v>0</v>
      </c>
      <c r="AA16" s="144">
        <v>1</v>
      </c>
      <c r="AB16" s="144">
        <f t="shared" si="9"/>
        <v>100</v>
      </c>
      <c r="AC16" s="145"/>
      <c r="AD16" s="145"/>
    </row>
    <row r="17" spans="1:30" ht="18" customHeight="1" x14ac:dyDescent="0.25">
      <c r="A17" s="146" t="s">
        <v>33</v>
      </c>
      <c r="B17" s="133" t="s">
        <v>34</v>
      </c>
      <c r="C17" s="147">
        <f t="shared" si="0"/>
        <v>60.714285714285715</v>
      </c>
      <c r="D17" s="148">
        <f t="shared" si="1"/>
        <v>11</v>
      </c>
      <c r="E17" s="155">
        <v>1</v>
      </c>
      <c r="F17" s="134">
        <f t="shared" si="2"/>
        <v>100</v>
      </c>
      <c r="G17" s="135">
        <v>1</v>
      </c>
      <c r="H17" s="155">
        <v>1</v>
      </c>
      <c r="I17" s="133">
        <v>1</v>
      </c>
      <c r="J17" s="136">
        <f t="shared" si="3"/>
        <v>100</v>
      </c>
      <c r="K17" s="137">
        <v>0</v>
      </c>
      <c r="L17" s="138">
        <v>1</v>
      </c>
      <c r="M17" s="134">
        <f t="shared" si="4"/>
        <v>50</v>
      </c>
      <c r="N17" s="150">
        <v>0</v>
      </c>
      <c r="O17" s="151">
        <v>0</v>
      </c>
      <c r="P17" s="151">
        <v>0</v>
      </c>
      <c r="Q17" s="151">
        <v>0</v>
      </c>
      <c r="R17" s="152">
        <f t="shared" si="5"/>
        <v>0</v>
      </c>
      <c r="S17" s="150">
        <v>1</v>
      </c>
      <c r="T17" s="152">
        <f t="shared" si="6"/>
        <v>100</v>
      </c>
      <c r="U17" s="150">
        <v>0.5</v>
      </c>
      <c r="V17" s="142">
        <v>1</v>
      </c>
      <c r="W17" s="143">
        <f t="shared" si="7"/>
        <v>75</v>
      </c>
      <c r="X17" s="142">
        <v>0</v>
      </c>
      <c r="Y17" s="142">
        <v>0</v>
      </c>
      <c r="Z17" s="142">
        <f t="shared" si="8"/>
        <v>0</v>
      </c>
      <c r="AA17" s="144">
        <v>1</v>
      </c>
      <c r="AB17" s="144">
        <f t="shared" si="9"/>
        <v>100</v>
      </c>
      <c r="AC17" s="145"/>
      <c r="AD17" s="145"/>
    </row>
    <row r="18" spans="1:30" ht="18" customHeight="1" x14ac:dyDescent="0.25">
      <c r="A18" s="146" t="s">
        <v>35</v>
      </c>
      <c r="B18" s="133" t="s">
        <v>36</v>
      </c>
      <c r="C18" s="147">
        <f t="shared" si="0"/>
        <v>22.619047619047617</v>
      </c>
      <c r="D18" s="148">
        <f t="shared" si="1"/>
        <v>42</v>
      </c>
      <c r="E18" s="133">
        <v>0.5</v>
      </c>
      <c r="F18" s="134">
        <f t="shared" si="2"/>
        <v>50</v>
      </c>
      <c r="G18" s="135">
        <v>1</v>
      </c>
      <c r="H18" s="133">
        <v>0</v>
      </c>
      <c r="I18" s="133">
        <v>0</v>
      </c>
      <c r="J18" s="136">
        <f t="shared" si="3"/>
        <v>33.333333333333329</v>
      </c>
      <c r="K18" s="137">
        <v>0</v>
      </c>
      <c r="L18" s="154">
        <v>0</v>
      </c>
      <c r="M18" s="134">
        <f t="shared" si="4"/>
        <v>0</v>
      </c>
      <c r="N18" s="150">
        <v>0</v>
      </c>
      <c r="O18" s="151">
        <v>0</v>
      </c>
      <c r="P18" s="151">
        <v>0</v>
      </c>
      <c r="Q18" s="151">
        <v>0</v>
      </c>
      <c r="R18" s="152">
        <f t="shared" si="5"/>
        <v>0</v>
      </c>
      <c r="S18" s="150">
        <v>1</v>
      </c>
      <c r="T18" s="152">
        <f t="shared" si="6"/>
        <v>100</v>
      </c>
      <c r="U18" s="150">
        <v>0</v>
      </c>
      <c r="V18" s="142">
        <v>0</v>
      </c>
      <c r="W18" s="143">
        <f t="shared" si="7"/>
        <v>0</v>
      </c>
      <c r="X18" s="142">
        <v>0</v>
      </c>
      <c r="Y18" s="142">
        <v>0</v>
      </c>
      <c r="Z18" s="142">
        <f t="shared" si="8"/>
        <v>0</v>
      </c>
      <c r="AA18" s="153">
        <v>0</v>
      </c>
      <c r="AB18" s="144">
        <f t="shared" si="9"/>
        <v>0</v>
      </c>
      <c r="AC18" s="145"/>
      <c r="AD18" s="145"/>
    </row>
    <row r="19" spans="1:30" ht="18" customHeight="1" x14ac:dyDescent="0.25">
      <c r="A19" s="146" t="s">
        <v>37</v>
      </c>
      <c r="B19" s="133" t="s">
        <v>38</v>
      </c>
      <c r="C19" s="147">
        <f t="shared" si="0"/>
        <v>22.619047619047617</v>
      </c>
      <c r="D19" s="148">
        <f t="shared" si="1"/>
        <v>42</v>
      </c>
      <c r="E19" s="155">
        <v>0</v>
      </c>
      <c r="F19" s="134">
        <f t="shared" si="2"/>
        <v>0</v>
      </c>
      <c r="G19" s="135">
        <v>1</v>
      </c>
      <c r="H19" s="133">
        <v>0</v>
      </c>
      <c r="I19" s="133">
        <v>0</v>
      </c>
      <c r="J19" s="136">
        <f t="shared" si="3"/>
        <v>33.333333333333329</v>
      </c>
      <c r="K19" s="137">
        <v>0</v>
      </c>
      <c r="L19" s="154">
        <v>0</v>
      </c>
      <c r="M19" s="134">
        <f t="shared" si="4"/>
        <v>0</v>
      </c>
      <c r="N19" s="150">
        <v>0</v>
      </c>
      <c r="O19" s="151">
        <v>0</v>
      </c>
      <c r="P19" s="151">
        <v>0</v>
      </c>
      <c r="Q19" s="151">
        <v>0</v>
      </c>
      <c r="R19" s="152">
        <f t="shared" si="5"/>
        <v>0</v>
      </c>
      <c r="S19" s="150">
        <v>1</v>
      </c>
      <c r="T19" s="152">
        <f t="shared" si="6"/>
        <v>100</v>
      </c>
      <c r="U19" s="150">
        <v>0.5</v>
      </c>
      <c r="V19" s="142">
        <v>0</v>
      </c>
      <c r="W19" s="143">
        <f t="shared" si="7"/>
        <v>25</v>
      </c>
      <c r="X19" s="142">
        <v>0</v>
      </c>
      <c r="Y19" s="142">
        <v>0</v>
      </c>
      <c r="Z19" s="142">
        <f t="shared" si="8"/>
        <v>0</v>
      </c>
      <c r="AA19" s="144">
        <v>0</v>
      </c>
      <c r="AB19" s="144">
        <f t="shared" si="9"/>
        <v>0</v>
      </c>
      <c r="AC19" s="145"/>
      <c r="AD19" s="145"/>
    </row>
    <row r="20" spans="1:30" ht="18" customHeight="1" x14ac:dyDescent="0.25">
      <c r="A20" s="146" t="s">
        <v>39</v>
      </c>
      <c r="B20" s="133" t="s">
        <v>40</v>
      </c>
      <c r="C20" s="147">
        <f t="shared" si="0"/>
        <v>26.190476190476186</v>
      </c>
      <c r="D20" s="148">
        <f t="shared" si="1"/>
        <v>35</v>
      </c>
      <c r="E20" s="133">
        <v>0</v>
      </c>
      <c r="F20" s="134">
        <f t="shared" si="2"/>
        <v>0</v>
      </c>
      <c r="G20" s="135">
        <v>1</v>
      </c>
      <c r="H20" s="133">
        <v>0</v>
      </c>
      <c r="I20" s="133">
        <v>0</v>
      </c>
      <c r="J20" s="136">
        <f t="shared" si="3"/>
        <v>33.333333333333329</v>
      </c>
      <c r="K20" s="137">
        <v>0</v>
      </c>
      <c r="L20" s="154">
        <v>0</v>
      </c>
      <c r="M20" s="134">
        <f t="shared" si="4"/>
        <v>0</v>
      </c>
      <c r="N20" s="150">
        <v>0</v>
      </c>
      <c r="O20" s="151">
        <v>0</v>
      </c>
      <c r="P20" s="151">
        <v>0</v>
      </c>
      <c r="Q20" s="151">
        <v>0</v>
      </c>
      <c r="R20" s="152">
        <f t="shared" si="5"/>
        <v>0</v>
      </c>
      <c r="S20" s="150">
        <v>1</v>
      </c>
      <c r="T20" s="152">
        <f t="shared" si="6"/>
        <v>100</v>
      </c>
      <c r="U20" s="150">
        <v>0</v>
      </c>
      <c r="V20" s="142">
        <v>0</v>
      </c>
      <c r="W20" s="143">
        <f t="shared" si="7"/>
        <v>0</v>
      </c>
      <c r="X20" s="142">
        <v>0</v>
      </c>
      <c r="Y20" s="142">
        <v>0</v>
      </c>
      <c r="Z20" s="142">
        <f t="shared" si="8"/>
        <v>0</v>
      </c>
      <c r="AA20" s="144">
        <v>1</v>
      </c>
      <c r="AB20" s="144">
        <f t="shared" si="9"/>
        <v>100</v>
      </c>
      <c r="AC20" s="145"/>
      <c r="AD20" s="145"/>
    </row>
    <row r="21" spans="1:30" ht="18" customHeight="1" x14ac:dyDescent="0.25">
      <c r="A21" s="146" t="s">
        <v>41</v>
      </c>
      <c r="B21" s="133" t="s">
        <v>42</v>
      </c>
      <c r="C21" s="147">
        <f t="shared" si="0"/>
        <v>19.047619047619044</v>
      </c>
      <c r="D21" s="148">
        <f t="shared" si="1"/>
        <v>46</v>
      </c>
      <c r="E21" s="155">
        <v>0</v>
      </c>
      <c r="F21" s="134">
        <f t="shared" si="2"/>
        <v>0</v>
      </c>
      <c r="G21" s="135">
        <v>1</v>
      </c>
      <c r="H21" s="133">
        <v>0</v>
      </c>
      <c r="I21" s="133">
        <v>0</v>
      </c>
      <c r="J21" s="136">
        <f t="shared" si="3"/>
        <v>33.333333333333329</v>
      </c>
      <c r="K21" s="137">
        <v>0</v>
      </c>
      <c r="L21" s="154">
        <v>0</v>
      </c>
      <c r="M21" s="134">
        <f t="shared" si="4"/>
        <v>0</v>
      </c>
      <c r="N21" s="150">
        <v>0</v>
      </c>
      <c r="O21" s="151">
        <v>0</v>
      </c>
      <c r="P21" s="151">
        <v>0</v>
      </c>
      <c r="Q21" s="151">
        <v>0</v>
      </c>
      <c r="R21" s="152">
        <f t="shared" si="5"/>
        <v>0</v>
      </c>
      <c r="S21" s="150">
        <v>1</v>
      </c>
      <c r="T21" s="152">
        <f t="shared" si="6"/>
        <v>100</v>
      </c>
      <c r="U21" s="150">
        <v>0</v>
      </c>
      <c r="V21" s="142">
        <v>0</v>
      </c>
      <c r="W21" s="143">
        <f t="shared" si="7"/>
        <v>0</v>
      </c>
      <c r="X21" s="142">
        <v>0</v>
      </c>
      <c r="Y21" s="142">
        <v>0</v>
      </c>
      <c r="Z21" s="142">
        <f t="shared" si="8"/>
        <v>0</v>
      </c>
      <c r="AA21" s="144">
        <v>0</v>
      </c>
      <c r="AB21" s="144">
        <f t="shared" si="9"/>
        <v>0</v>
      </c>
      <c r="AC21" s="145"/>
      <c r="AD21" s="145"/>
    </row>
    <row r="22" spans="1:30" ht="18" customHeight="1" x14ac:dyDescent="0.25">
      <c r="A22" s="146" t="s">
        <v>43</v>
      </c>
      <c r="B22" s="133" t="s">
        <v>44</v>
      </c>
      <c r="C22" s="147">
        <f t="shared" si="0"/>
        <v>27.38095238095238</v>
      </c>
      <c r="D22" s="148">
        <f t="shared" si="1"/>
        <v>34</v>
      </c>
      <c r="E22" s="133">
        <v>0</v>
      </c>
      <c r="F22" s="134">
        <f t="shared" si="2"/>
        <v>0</v>
      </c>
      <c r="G22" s="135">
        <v>1</v>
      </c>
      <c r="H22" s="133">
        <v>1</v>
      </c>
      <c r="I22" s="133">
        <v>0</v>
      </c>
      <c r="J22" s="136">
        <f t="shared" si="3"/>
        <v>66.666666666666657</v>
      </c>
      <c r="K22" s="137">
        <v>0</v>
      </c>
      <c r="L22" s="154">
        <v>0</v>
      </c>
      <c r="M22" s="134">
        <f t="shared" si="4"/>
        <v>0</v>
      </c>
      <c r="N22" s="150">
        <v>0</v>
      </c>
      <c r="O22" s="151">
        <v>0</v>
      </c>
      <c r="P22" s="151">
        <v>0</v>
      </c>
      <c r="Q22" s="151">
        <v>0</v>
      </c>
      <c r="R22" s="152">
        <f t="shared" si="5"/>
        <v>0</v>
      </c>
      <c r="S22" s="150">
        <v>1</v>
      </c>
      <c r="T22" s="152">
        <f t="shared" si="6"/>
        <v>100</v>
      </c>
      <c r="U22" s="150">
        <v>0.5</v>
      </c>
      <c r="V22" s="142">
        <v>0</v>
      </c>
      <c r="W22" s="143">
        <f t="shared" si="7"/>
        <v>25</v>
      </c>
      <c r="X22" s="142">
        <v>0</v>
      </c>
      <c r="Y22" s="142">
        <v>0</v>
      </c>
      <c r="Z22" s="142">
        <f t="shared" si="8"/>
        <v>0</v>
      </c>
      <c r="AA22" s="153">
        <v>0</v>
      </c>
      <c r="AB22" s="144">
        <f t="shared" si="9"/>
        <v>0</v>
      </c>
      <c r="AC22" s="145"/>
      <c r="AD22" s="145"/>
    </row>
    <row r="23" spans="1:30" ht="18" customHeight="1" x14ac:dyDescent="0.25">
      <c r="A23" s="146" t="s">
        <v>45</v>
      </c>
      <c r="B23" s="133" t="s">
        <v>46</v>
      </c>
      <c r="C23" s="147">
        <f t="shared" si="0"/>
        <v>50</v>
      </c>
      <c r="D23" s="148">
        <f t="shared" si="1"/>
        <v>17</v>
      </c>
      <c r="E23" s="155">
        <v>0</v>
      </c>
      <c r="F23" s="134">
        <f t="shared" si="2"/>
        <v>0</v>
      </c>
      <c r="G23" s="135">
        <v>1</v>
      </c>
      <c r="H23" s="133">
        <v>1</v>
      </c>
      <c r="I23" s="133">
        <v>1</v>
      </c>
      <c r="J23" s="136">
        <f t="shared" si="3"/>
        <v>100</v>
      </c>
      <c r="K23" s="155">
        <v>0.5</v>
      </c>
      <c r="L23" s="154">
        <v>1</v>
      </c>
      <c r="M23" s="134">
        <f t="shared" si="4"/>
        <v>75</v>
      </c>
      <c r="N23" s="150">
        <v>0</v>
      </c>
      <c r="O23" s="151">
        <v>0</v>
      </c>
      <c r="P23" s="151">
        <v>0</v>
      </c>
      <c r="Q23" s="151">
        <v>0</v>
      </c>
      <c r="R23" s="152">
        <f t="shared" si="5"/>
        <v>0</v>
      </c>
      <c r="S23" s="150">
        <v>1</v>
      </c>
      <c r="T23" s="152">
        <f t="shared" si="6"/>
        <v>100</v>
      </c>
      <c r="U23" s="150">
        <v>0.5</v>
      </c>
      <c r="V23" s="142">
        <v>0</v>
      </c>
      <c r="W23" s="143">
        <f t="shared" si="7"/>
        <v>25</v>
      </c>
      <c r="X23" s="142">
        <v>0</v>
      </c>
      <c r="Y23" s="142">
        <v>0</v>
      </c>
      <c r="Z23" s="142">
        <f t="shared" si="8"/>
        <v>0</v>
      </c>
      <c r="AA23" s="144">
        <v>1</v>
      </c>
      <c r="AB23" s="144">
        <f t="shared" si="9"/>
        <v>100</v>
      </c>
      <c r="AC23" s="145"/>
      <c r="AD23" s="145"/>
    </row>
    <row r="24" spans="1:30" ht="18" customHeight="1" x14ac:dyDescent="0.25">
      <c r="A24" s="146" t="s">
        <v>47</v>
      </c>
      <c r="B24" s="133" t="s">
        <v>48</v>
      </c>
      <c r="C24" s="147">
        <f t="shared" si="0"/>
        <v>57.142857142857146</v>
      </c>
      <c r="D24" s="148">
        <f t="shared" si="1"/>
        <v>14</v>
      </c>
      <c r="E24" s="155">
        <v>0</v>
      </c>
      <c r="F24" s="134">
        <f t="shared" si="2"/>
        <v>0</v>
      </c>
      <c r="G24" s="135">
        <v>1</v>
      </c>
      <c r="H24" s="133">
        <v>1</v>
      </c>
      <c r="I24" s="133">
        <v>1</v>
      </c>
      <c r="J24" s="136">
        <f t="shared" si="3"/>
        <v>100</v>
      </c>
      <c r="K24" s="137">
        <v>0.5</v>
      </c>
      <c r="L24" s="154">
        <v>1</v>
      </c>
      <c r="M24" s="134">
        <f t="shared" si="4"/>
        <v>75</v>
      </c>
      <c r="N24" s="150">
        <v>0</v>
      </c>
      <c r="O24" s="151">
        <v>0</v>
      </c>
      <c r="P24" s="151">
        <v>0</v>
      </c>
      <c r="Q24" s="151">
        <v>0</v>
      </c>
      <c r="R24" s="152">
        <f t="shared" si="5"/>
        <v>0</v>
      </c>
      <c r="S24" s="150">
        <v>1</v>
      </c>
      <c r="T24" s="152">
        <f t="shared" si="6"/>
        <v>100</v>
      </c>
      <c r="U24" s="150">
        <v>0.5</v>
      </c>
      <c r="V24" s="142">
        <v>0</v>
      </c>
      <c r="W24" s="143">
        <f t="shared" si="7"/>
        <v>25</v>
      </c>
      <c r="X24" s="158">
        <v>1</v>
      </c>
      <c r="Y24" s="142">
        <v>0</v>
      </c>
      <c r="Z24" s="142">
        <f t="shared" si="8"/>
        <v>50</v>
      </c>
      <c r="AA24" s="144">
        <v>1</v>
      </c>
      <c r="AB24" s="144">
        <f t="shared" si="9"/>
        <v>100</v>
      </c>
      <c r="AC24" s="145"/>
      <c r="AD24" s="145"/>
    </row>
    <row r="25" spans="1:30" ht="18" customHeight="1" x14ac:dyDescent="0.25">
      <c r="A25" s="146" t="s">
        <v>49</v>
      </c>
      <c r="B25" s="133" t="s">
        <v>50</v>
      </c>
      <c r="C25" s="147">
        <f t="shared" si="0"/>
        <v>67.857142857142861</v>
      </c>
      <c r="D25" s="148">
        <f t="shared" si="1"/>
        <v>6</v>
      </c>
      <c r="E25" s="155">
        <v>0</v>
      </c>
      <c r="F25" s="134">
        <f t="shared" si="2"/>
        <v>0</v>
      </c>
      <c r="G25" s="135">
        <v>1</v>
      </c>
      <c r="H25" s="155">
        <v>1</v>
      </c>
      <c r="I25" s="133">
        <v>1</v>
      </c>
      <c r="J25" s="136">
        <f t="shared" si="3"/>
        <v>100</v>
      </c>
      <c r="K25" s="137">
        <v>1</v>
      </c>
      <c r="L25" s="154">
        <v>1</v>
      </c>
      <c r="M25" s="134">
        <f t="shared" si="4"/>
        <v>100</v>
      </c>
      <c r="N25" s="150">
        <v>0</v>
      </c>
      <c r="O25" s="151">
        <v>1</v>
      </c>
      <c r="P25" s="151">
        <v>0</v>
      </c>
      <c r="Q25" s="151">
        <v>0</v>
      </c>
      <c r="R25" s="152">
        <f t="shared" si="5"/>
        <v>25</v>
      </c>
      <c r="S25" s="150">
        <v>1</v>
      </c>
      <c r="T25" s="152">
        <f t="shared" si="6"/>
        <v>100</v>
      </c>
      <c r="U25" s="150">
        <v>1</v>
      </c>
      <c r="V25" s="142">
        <v>1</v>
      </c>
      <c r="W25" s="143">
        <f t="shared" si="7"/>
        <v>100</v>
      </c>
      <c r="X25" s="142">
        <v>0</v>
      </c>
      <c r="Y25" s="142">
        <v>0</v>
      </c>
      <c r="Z25" s="142">
        <f t="shared" si="8"/>
        <v>0</v>
      </c>
      <c r="AA25" s="144">
        <v>1</v>
      </c>
      <c r="AB25" s="144">
        <f t="shared" si="9"/>
        <v>100</v>
      </c>
      <c r="AC25" s="145"/>
      <c r="AD25" s="145"/>
    </row>
    <row r="26" spans="1:30" ht="18" customHeight="1" x14ac:dyDescent="0.25">
      <c r="A26" s="146" t="s">
        <v>51</v>
      </c>
      <c r="B26" s="133" t="s">
        <v>52</v>
      </c>
      <c r="C26" s="147">
        <f t="shared" si="0"/>
        <v>34.523809523809526</v>
      </c>
      <c r="D26" s="148">
        <f t="shared" si="1"/>
        <v>25</v>
      </c>
      <c r="E26" s="155">
        <v>0</v>
      </c>
      <c r="F26" s="134">
        <f t="shared" si="2"/>
        <v>0</v>
      </c>
      <c r="G26" s="135">
        <v>1</v>
      </c>
      <c r="H26" s="133">
        <v>1</v>
      </c>
      <c r="I26" s="133">
        <v>0</v>
      </c>
      <c r="J26" s="136">
        <f t="shared" si="3"/>
        <v>66.666666666666657</v>
      </c>
      <c r="K26" s="137">
        <v>0</v>
      </c>
      <c r="L26" s="149">
        <v>1</v>
      </c>
      <c r="M26" s="134">
        <f t="shared" si="4"/>
        <v>50</v>
      </c>
      <c r="N26" s="150">
        <v>0</v>
      </c>
      <c r="O26" s="151">
        <v>0</v>
      </c>
      <c r="P26" s="151">
        <v>0</v>
      </c>
      <c r="Q26" s="151">
        <v>0</v>
      </c>
      <c r="R26" s="152">
        <f t="shared" si="5"/>
        <v>0</v>
      </c>
      <c r="S26" s="150">
        <v>1</v>
      </c>
      <c r="T26" s="152">
        <f t="shared" si="6"/>
        <v>100</v>
      </c>
      <c r="U26" s="150">
        <v>0.5</v>
      </c>
      <c r="V26" s="142">
        <v>0</v>
      </c>
      <c r="W26" s="143">
        <f t="shared" si="7"/>
        <v>25</v>
      </c>
      <c r="X26" s="142">
        <v>0</v>
      </c>
      <c r="Y26" s="142">
        <v>0</v>
      </c>
      <c r="Z26" s="142">
        <f t="shared" si="8"/>
        <v>0</v>
      </c>
      <c r="AA26" s="144">
        <v>0</v>
      </c>
      <c r="AB26" s="144">
        <f t="shared" si="9"/>
        <v>0</v>
      </c>
      <c r="AC26" s="145"/>
      <c r="AD26" s="145"/>
    </row>
    <row r="27" spans="1:30" ht="18" customHeight="1" x14ac:dyDescent="0.25">
      <c r="A27" s="146" t="s">
        <v>53</v>
      </c>
      <c r="B27" s="133" t="s">
        <v>54</v>
      </c>
      <c r="C27" s="147">
        <f t="shared" si="0"/>
        <v>64.285714285714292</v>
      </c>
      <c r="D27" s="148">
        <f t="shared" si="1"/>
        <v>9</v>
      </c>
      <c r="E27" s="155">
        <v>1</v>
      </c>
      <c r="F27" s="134">
        <f t="shared" si="2"/>
        <v>100</v>
      </c>
      <c r="G27" s="135">
        <v>1</v>
      </c>
      <c r="H27" s="155">
        <v>1</v>
      </c>
      <c r="I27" s="133">
        <v>1</v>
      </c>
      <c r="J27" s="136">
        <f t="shared" si="3"/>
        <v>100</v>
      </c>
      <c r="K27" s="156">
        <v>0.5</v>
      </c>
      <c r="L27" s="154">
        <v>1</v>
      </c>
      <c r="M27" s="134">
        <f t="shared" si="4"/>
        <v>75</v>
      </c>
      <c r="N27" s="150">
        <v>0</v>
      </c>
      <c r="O27" s="151">
        <v>0</v>
      </c>
      <c r="P27" s="151">
        <v>0</v>
      </c>
      <c r="Q27" s="151">
        <v>0</v>
      </c>
      <c r="R27" s="152">
        <f t="shared" si="5"/>
        <v>0</v>
      </c>
      <c r="S27" s="150">
        <v>1</v>
      </c>
      <c r="T27" s="152">
        <f t="shared" si="6"/>
        <v>100</v>
      </c>
      <c r="U27" s="150">
        <v>0.5</v>
      </c>
      <c r="V27" s="142">
        <v>0</v>
      </c>
      <c r="W27" s="143">
        <f t="shared" si="7"/>
        <v>25</v>
      </c>
      <c r="X27" s="142">
        <v>0</v>
      </c>
      <c r="Y27" s="142">
        <v>1</v>
      </c>
      <c r="Z27" s="142">
        <f t="shared" si="8"/>
        <v>50</v>
      </c>
      <c r="AA27" s="144">
        <v>1</v>
      </c>
      <c r="AB27" s="144">
        <f t="shared" si="9"/>
        <v>100</v>
      </c>
      <c r="AC27" s="145"/>
      <c r="AD27" s="145"/>
    </row>
    <row r="28" spans="1:30" ht="18" customHeight="1" x14ac:dyDescent="0.25">
      <c r="A28" s="146" t="s">
        <v>55</v>
      </c>
      <c r="B28" s="133" t="s">
        <v>56</v>
      </c>
      <c r="C28" s="147">
        <f t="shared" si="0"/>
        <v>7.1428571428571432</v>
      </c>
      <c r="D28" s="148">
        <f t="shared" si="1"/>
        <v>52</v>
      </c>
      <c r="E28" s="155">
        <v>0</v>
      </c>
      <c r="F28" s="134">
        <f t="shared" si="2"/>
        <v>0</v>
      </c>
      <c r="G28" s="135">
        <v>0</v>
      </c>
      <c r="H28" s="133">
        <v>0</v>
      </c>
      <c r="I28" s="133">
        <v>0</v>
      </c>
      <c r="J28" s="136">
        <f t="shared" si="3"/>
        <v>0</v>
      </c>
      <c r="K28" s="137">
        <v>0</v>
      </c>
      <c r="L28" s="154">
        <v>0</v>
      </c>
      <c r="M28" s="134">
        <f t="shared" si="4"/>
        <v>0</v>
      </c>
      <c r="N28" s="150">
        <v>0</v>
      </c>
      <c r="O28" s="151">
        <v>0</v>
      </c>
      <c r="P28" s="151">
        <v>0</v>
      </c>
      <c r="Q28" s="151">
        <v>0</v>
      </c>
      <c r="R28" s="152">
        <f t="shared" si="5"/>
        <v>0</v>
      </c>
      <c r="S28" s="150">
        <v>0</v>
      </c>
      <c r="T28" s="152">
        <f t="shared" si="6"/>
        <v>0</v>
      </c>
      <c r="U28" s="150">
        <v>0</v>
      </c>
      <c r="V28" s="142">
        <v>0</v>
      </c>
      <c r="W28" s="143">
        <f t="shared" si="7"/>
        <v>0</v>
      </c>
      <c r="X28" s="142">
        <v>0</v>
      </c>
      <c r="Y28" s="142">
        <v>0</v>
      </c>
      <c r="Z28" s="142">
        <f t="shared" si="8"/>
        <v>0</v>
      </c>
      <c r="AA28" s="144">
        <v>1</v>
      </c>
      <c r="AB28" s="144">
        <f t="shared" si="9"/>
        <v>100</v>
      </c>
      <c r="AC28" s="145"/>
      <c r="AD28" s="145"/>
    </row>
    <row r="29" spans="1:30" ht="18" customHeight="1" x14ac:dyDescent="0.25">
      <c r="A29" s="146" t="s">
        <v>57</v>
      </c>
      <c r="B29" s="133" t="s">
        <v>58</v>
      </c>
      <c r="C29" s="147">
        <f t="shared" si="0"/>
        <v>33.333333333333329</v>
      </c>
      <c r="D29" s="148">
        <f t="shared" si="1"/>
        <v>26</v>
      </c>
      <c r="E29" s="155">
        <v>0</v>
      </c>
      <c r="F29" s="134">
        <f t="shared" si="2"/>
        <v>0</v>
      </c>
      <c r="G29" s="135">
        <v>1</v>
      </c>
      <c r="H29" s="133">
        <v>0</v>
      </c>
      <c r="I29" s="133">
        <v>0</v>
      </c>
      <c r="J29" s="136">
        <f t="shared" si="3"/>
        <v>33.333333333333329</v>
      </c>
      <c r="K29" s="137">
        <v>0</v>
      </c>
      <c r="L29" s="159">
        <v>1</v>
      </c>
      <c r="M29" s="134">
        <f t="shared" si="4"/>
        <v>50</v>
      </c>
      <c r="N29" s="150">
        <v>0</v>
      </c>
      <c r="O29" s="151">
        <v>0</v>
      </c>
      <c r="P29" s="151">
        <v>0</v>
      </c>
      <c r="Q29" s="151">
        <v>0</v>
      </c>
      <c r="R29" s="152">
        <f t="shared" si="5"/>
        <v>0</v>
      </c>
      <c r="S29" s="150">
        <v>1</v>
      </c>
      <c r="T29" s="152">
        <f t="shared" si="6"/>
        <v>100</v>
      </c>
      <c r="U29" s="150">
        <v>0</v>
      </c>
      <c r="V29" s="142">
        <v>0</v>
      </c>
      <c r="W29" s="143">
        <f t="shared" si="7"/>
        <v>0</v>
      </c>
      <c r="X29" s="142">
        <v>0</v>
      </c>
      <c r="Y29" s="142">
        <v>0</v>
      </c>
      <c r="Z29" s="142">
        <f t="shared" si="8"/>
        <v>0</v>
      </c>
      <c r="AA29" s="144">
        <v>1</v>
      </c>
      <c r="AB29" s="144">
        <f t="shared" si="9"/>
        <v>100</v>
      </c>
      <c r="AC29" s="145"/>
      <c r="AD29" s="145"/>
    </row>
    <row r="30" spans="1:30" ht="18" customHeight="1" x14ac:dyDescent="0.25">
      <c r="A30" s="146" t="s">
        <v>59</v>
      </c>
      <c r="B30" s="133" t="s">
        <v>60</v>
      </c>
      <c r="C30" s="147">
        <f t="shared" si="0"/>
        <v>33.333333333333329</v>
      </c>
      <c r="D30" s="148">
        <f t="shared" si="1"/>
        <v>26</v>
      </c>
      <c r="E30" s="155">
        <v>0</v>
      </c>
      <c r="F30" s="134">
        <f t="shared" si="2"/>
        <v>0</v>
      </c>
      <c r="G30" s="135">
        <v>1</v>
      </c>
      <c r="H30" s="133">
        <v>0</v>
      </c>
      <c r="I30" s="133">
        <v>0</v>
      </c>
      <c r="J30" s="136">
        <f t="shared" si="3"/>
        <v>33.333333333333329</v>
      </c>
      <c r="K30" s="137">
        <v>0</v>
      </c>
      <c r="L30" s="154">
        <v>0</v>
      </c>
      <c r="M30" s="134">
        <f t="shared" si="4"/>
        <v>0</v>
      </c>
      <c r="N30" s="150">
        <v>0</v>
      </c>
      <c r="O30" s="151">
        <v>0</v>
      </c>
      <c r="P30" s="151">
        <v>0</v>
      </c>
      <c r="Q30" s="151">
        <v>0</v>
      </c>
      <c r="R30" s="152">
        <f t="shared" si="5"/>
        <v>0</v>
      </c>
      <c r="S30" s="150">
        <v>1</v>
      </c>
      <c r="T30" s="152">
        <f t="shared" si="6"/>
        <v>100</v>
      </c>
      <c r="U30" s="150">
        <v>1</v>
      </c>
      <c r="V30" s="142">
        <v>0</v>
      </c>
      <c r="W30" s="143">
        <f t="shared" si="7"/>
        <v>50</v>
      </c>
      <c r="X30" s="142">
        <v>0</v>
      </c>
      <c r="Y30" s="142">
        <v>0</v>
      </c>
      <c r="Z30" s="142">
        <f t="shared" si="8"/>
        <v>0</v>
      </c>
      <c r="AA30" s="144">
        <v>1</v>
      </c>
      <c r="AB30" s="144">
        <f t="shared" si="9"/>
        <v>100</v>
      </c>
      <c r="AC30" s="145"/>
      <c r="AD30" s="145"/>
    </row>
    <row r="31" spans="1:30" ht="18" customHeight="1" x14ac:dyDescent="0.25">
      <c r="A31" s="146" t="s">
        <v>61</v>
      </c>
      <c r="B31" s="133" t="s">
        <v>62</v>
      </c>
      <c r="C31" s="147">
        <f t="shared" si="0"/>
        <v>38.095238095238088</v>
      </c>
      <c r="D31" s="148">
        <f t="shared" si="1"/>
        <v>23</v>
      </c>
      <c r="E31" s="155">
        <v>0</v>
      </c>
      <c r="F31" s="134">
        <f t="shared" si="2"/>
        <v>0</v>
      </c>
      <c r="G31" s="135">
        <v>1</v>
      </c>
      <c r="H31" s="133">
        <v>1</v>
      </c>
      <c r="I31" s="133">
        <v>0</v>
      </c>
      <c r="J31" s="136">
        <f t="shared" si="3"/>
        <v>66.666666666666657</v>
      </c>
      <c r="K31" s="137">
        <v>0</v>
      </c>
      <c r="L31" s="149">
        <v>0.5</v>
      </c>
      <c r="M31" s="134">
        <f t="shared" si="4"/>
        <v>25</v>
      </c>
      <c r="N31" s="150">
        <v>0</v>
      </c>
      <c r="O31" s="151">
        <v>0</v>
      </c>
      <c r="P31" s="151">
        <v>0</v>
      </c>
      <c r="Q31" s="151">
        <v>0</v>
      </c>
      <c r="R31" s="152">
        <f t="shared" si="5"/>
        <v>0</v>
      </c>
      <c r="S31" s="150">
        <v>1</v>
      </c>
      <c r="T31" s="152">
        <f t="shared" si="6"/>
        <v>100</v>
      </c>
      <c r="U31" s="150">
        <v>0.5</v>
      </c>
      <c r="V31" s="142">
        <v>0</v>
      </c>
      <c r="W31" s="143">
        <f t="shared" si="7"/>
        <v>25</v>
      </c>
      <c r="X31" s="142">
        <v>0</v>
      </c>
      <c r="Y31" s="142">
        <v>0</v>
      </c>
      <c r="Z31" s="142">
        <f t="shared" si="8"/>
        <v>0</v>
      </c>
      <c r="AA31" s="144">
        <v>1</v>
      </c>
      <c r="AB31" s="144">
        <f t="shared" si="9"/>
        <v>100</v>
      </c>
      <c r="AC31" s="145"/>
      <c r="AD31" s="145"/>
    </row>
    <row r="32" spans="1:30" ht="18" customHeight="1" x14ac:dyDescent="0.25">
      <c r="A32" s="146" t="s">
        <v>63</v>
      </c>
      <c r="B32" s="133" t="s">
        <v>64</v>
      </c>
      <c r="C32" s="147">
        <f t="shared" si="0"/>
        <v>53.571428571428569</v>
      </c>
      <c r="D32" s="148">
        <f t="shared" si="1"/>
        <v>15</v>
      </c>
      <c r="E32" s="155">
        <v>0</v>
      </c>
      <c r="F32" s="134">
        <f t="shared" si="2"/>
        <v>0</v>
      </c>
      <c r="G32" s="135">
        <v>1</v>
      </c>
      <c r="H32" s="133">
        <v>1</v>
      </c>
      <c r="I32" s="133">
        <v>1</v>
      </c>
      <c r="J32" s="136">
        <f t="shared" si="3"/>
        <v>100</v>
      </c>
      <c r="K32" s="137">
        <v>0</v>
      </c>
      <c r="L32" s="154">
        <v>0.5</v>
      </c>
      <c r="M32" s="134">
        <f t="shared" si="4"/>
        <v>25</v>
      </c>
      <c r="N32" s="150">
        <v>0</v>
      </c>
      <c r="O32" s="151">
        <v>0</v>
      </c>
      <c r="P32" s="151">
        <v>0</v>
      </c>
      <c r="Q32" s="151">
        <v>0</v>
      </c>
      <c r="R32" s="152">
        <f t="shared" si="5"/>
        <v>0</v>
      </c>
      <c r="S32" s="150">
        <v>1</v>
      </c>
      <c r="T32" s="152">
        <f t="shared" si="6"/>
        <v>100</v>
      </c>
      <c r="U32" s="150">
        <v>0</v>
      </c>
      <c r="V32" s="142">
        <v>1</v>
      </c>
      <c r="W32" s="143">
        <f t="shared" si="7"/>
        <v>50</v>
      </c>
      <c r="X32" s="158">
        <v>1</v>
      </c>
      <c r="Y32" s="142">
        <v>0</v>
      </c>
      <c r="Z32" s="142">
        <f t="shared" si="8"/>
        <v>50</v>
      </c>
      <c r="AA32" s="144">
        <v>1</v>
      </c>
      <c r="AB32" s="144">
        <f t="shared" si="9"/>
        <v>100</v>
      </c>
      <c r="AC32" s="145"/>
      <c r="AD32" s="145"/>
    </row>
    <row r="33" spans="1:30" ht="18" customHeight="1" x14ac:dyDescent="0.25">
      <c r="A33" s="146" t="s">
        <v>65</v>
      </c>
      <c r="B33" s="133" t="s">
        <v>66</v>
      </c>
      <c r="C33" s="147">
        <f t="shared" si="0"/>
        <v>38.095238095238088</v>
      </c>
      <c r="D33" s="148">
        <f t="shared" si="1"/>
        <v>23</v>
      </c>
      <c r="E33" s="155">
        <v>0</v>
      </c>
      <c r="F33" s="134">
        <f t="shared" si="2"/>
        <v>0</v>
      </c>
      <c r="G33" s="135">
        <v>1</v>
      </c>
      <c r="H33" s="133">
        <v>1</v>
      </c>
      <c r="I33" s="133">
        <v>0</v>
      </c>
      <c r="J33" s="136">
        <f t="shared" si="3"/>
        <v>66.666666666666657</v>
      </c>
      <c r="K33" s="137">
        <v>0</v>
      </c>
      <c r="L33" s="154">
        <v>0</v>
      </c>
      <c r="M33" s="134">
        <f t="shared" si="4"/>
        <v>0</v>
      </c>
      <c r="N33" s="150">
        <v>1</v>
      </c>
      <c r="O33" s="151">
        <v>1</v>
      </c>
      <c r="P33" s="151">
        <v>0</v>
      </c>
      <c r="Q33" s="151">
        <v>0</v>
      </c>
      <c r="R33" s="152">
        <f t="shared" si="5"/>
        <v>50</v>
      </c>
      <c r="S33" s="150">
        <v>1</v>
      </c>
      <c r="T33" s="152">
        <f t="shared" si="6"/>
        <v>100</v>
      </c>
      <c r="U33" s="150">
        <v>1</v>
      </c>
      <c r="V33" s="142">
        <v>0</v>
      </c>
      <c r="W33" s="143">
        <f t="shared" si="7"/>
        <v>50</v>
      </c>
      <c r="X33" s="142">
        <v>0</v>
      </c>
      <c r="Y33" s="142">
        <v>0</v>
      </c>
      <c r="Z33" s="142">
        <f t="shared" si="8"/>
        <v>0</v>
      </c>
      <c r="AA33" s="144">
        <v>0</v>
      </c>
      <c r="AB33" s="144">
        <f t="shared" si="9"/>
        <v>0</v>
      </c>
      <c r="AC33" s="145"/>
      <c r="AD33" s="145"/>
    </row>
    <row r="34" spans="1:30" ht="18" customHeight="1" x14ac:dyDescent="0.25">
      <c r="A34" s="146" t="s">
        <v>67</v>
      </c>
      <c r="B34" s="133" t="s">
        <v>68</v>
      </c>
      <c r="C34" s="147">
        <f t="shared" si="0"/>
        <v>60.714285714285715</v>
      </c>
      <c r="D34" s="148">
        <f t="shared" si="1"/>
        <v>11</v>
      </c>
      <c r="E34" s="155">
        <v>0</v>
      </c>
      <c r="F34" s="134">
        <f t="shared" si="2"/>
        <v>0</v>
      </c>
      <c r="G34" s="135">
        <v>1</v>
      </c>
      <c r="H34" s="133">
        <v>1</v>
      </c>
      <c r="I34" s="133">
        <v>1</v>
      </c>
      <c r="J34" s="136">
        <f t="shared" si="3"/>
        <v>100</v>
      </c>
      <c r="K34" s="137">
        <v>1</v>
      </c>
      <c r="L34" s="154">
        <v>1</v>
      </c>
      <c r="M34" s="134">
        <f t="shared" si="4"/>
        <v>100</v>
      </c>
      <c r="N34" s="150">
        <v>0</v>
      </c>
      <c r="O34" s="151">
        <v>1</v>
      </c>
      <c r="P34" s="151">
        <v>0</v>
      </c>
      <c r="Q34" s="151">
        <v>0</v>
      </c>
      <c r="R34" s="152">
        <f t="shared" si="5"/>
        <v>25</v>
      </c>
      <c r="S34" s="150">
        <v>1</v>
      </c>
      <c r="T34" s="152">
        <f t="shared" si="6"/>
        <v>100</v>
      </c>
      <c r="U34" s="150">
        <v>1</v>
      </c>
      <c r="V34" s="142">
        <v>1</v>
      </c>
      <c r="W34" s="143">
        <f t="shared" si="7"/>
        <v>100</v>
      </c>
      <c r="X34" s="142">
        <v>0</v>
      </c>
      <c r="Y34" s="142">
        <v>0</v>
      </c>
      <c r="Z34" s="142">
        <f t="shared" si="8"/>
        <v>0</v>
      </c>
      <c r="AA34" s="144">
        <v>0</v>
      </c>
      <c r="AB34" s="144">
        <f t="shared" si="9"/>
        <v>0</v>
      </c>
      <c r="AC34" s="145"/>
      <c r="AD34" s="145"/>
    </row>
    <row r="35" spans="1:30" ht="18" customHeight="1" x14ac:dyDescent="0.25">
      <c r="A35" s="146" t="s">
        <v>69</v>
      </c>
      <c r="B35" s="133" t="s">
        <v>70</v>
      </c>
      <c r="C35" s="147">
        <f t="shared" si="0"/>
        <v>40.476190476190474</v>
      </c>
      <c r="D35" s="148">
        <f t="shared" si="1"/>
        <v>20</v>
      </c>
      <c r="E35" s="155">
        <v>0</v>
      </c>
      <c r="F35" s="134">
        <f t="shared" si="2"/>
        <v>0</v>
      </c>
      <c r="G35" s="135">
        <v>1</v>
      </c>
      <c r="H35" s="133">
        <v>0</v>
      </c>
      <c r="I35" s="133">
        <v>0</v>
      </c>
      <c r="J35" s="136">
        <f t="shared" si="3"/>
        <v>33.333333333333329</v>
      </c>
      <c r="K35" s="137">
        <v>0</v>
      </c>
      <c r="L35" s="154">
        <v>1</v>
      </c>
      <c r="M35" s="134">
        <f t="shared" si="4"/>
        <v>50</v>
      </c>
      <c r="N35" s="150">
        <v>0</v>
      </c>
      <c r="O35" s="151">
        <v>0</v>
      </c>
      <c r="P35" s="151">
        <v>0</v>
      </c>
      <c r="Q35" s="151">
        <v>0</v>
      </c>
      <c r="R35" s="152">
        <f t="shared" si="5"/>
        <v>0</v>
      </c>
      <c r="S35" s="150">
        <v>1</v>
      </c>
      <c r="T35" s="152">
        <f t="shared" si="6"/>
        <v>100</v>
      </c>
      <c r="U35" s="150">
        <v>1</v>
      </c>
      <c r="V35" s="142">
        <v>1</v>
      </c>
      <c r="W35" s="143">
        <f t="shared" si="7"/>
        <v>100</v>
      </c>
      <c r="X35" s="142">
        <v>0</v>
      </c>
      <c r="Y35" s="142">
        <v>0</v>
      </c>
      <c r="Z35" s="142">
        <f t="shared" si="8"/>
        <v>0</v>
      </c>
      <c r="AA35" s="144">
        <v>0</v>
      </c>
      <c r="AB35" s="144">
        <f t="shared" si="9"/>
        <v>0</v>
      </c>
      <c r="AC35" s="145"/>
      <c r="AD35" s="145"/>
    </row>
    <row r="36" spans="1:30" ht="18" customHeight="1" x14ac:dyDescent="0.25">
      <c r="A36" s="146" t="s">
        <v>71</v>
      </c>
      <c r="B36" s="133" t="s">
        <v>72</v>
      </c>
      <c r="C36" s="147">
        <f t="shared" si="0"/>
        <v>85.714285714285708</v>
      </c>
      <c r="D36" s="148">
        <f t="shared" si="1"/>
        <v>2</v>
      </c>
      <c r="E36" s="155">
        <v>1</v>
      </c>
      <c r="F36" s="134">
        <f t="shared" si="2"/>
        <v>100</v>
      </c>
      <c r="G36" s="135">
        <v>1</v>
      </c>
      <c r="H36" s="133">
        <v>1</v>
      </c>
      <c r="I36" s="133">
        <v>1</v>
      </c>
      <c r="J36" s="136">
        <f t="shared" si="3"/>
        <v>100</v>
      </c>
      <c r="K36" s="137">
        <v>1</v>
      </c>
      <c r="L36" s="154">
        <v>1</v>
      </c>
      <c r="M36" s="134">
        <f t="shared" si="4"/>
        <v>100</v>
      </c>
      <c r="N36" s="150">
        <v>0</v>
      </c>
      <c r="O36" s="151">
        <v>1</v>
      </c>
      <c r="P36" s="151">
        <v>1</v>
      </c>
      <c r="Q36" s="151">
        <v>0</v>
      </c>
      <c r="R36" s="152">
        <f t="shared" si="5"/>
        <v>50</v>
      </c>
      <c r="S36" s="150">
        <v>1</v>
      </c>
      <c r="T36" s="152">
        <f t="shared" si="6"/>
        <v>100</v>
      </c>
      <c r="U36" s="150">
        <v>1</v>
      </c>
      <c r="V36" s="142">
        <v>1</v>
      </c>
      <c r="W36" s="143">
        <f t="shared" si="7"/>
        <v>100</v>
      </c>
      <c r="X36" s="142">
        <v>0</v>
      </c>
      <c r="Y36" s="142">
        <v>1</v>
      </c>
      <c r="Z36" s="142">
        <f t="shared" si="8"/>
        <v>50</v>
      </c>
      <c r="AA36" s="144">
        <v>1</v>
      </c>
      <c r="AB36" s="144">
        <f t="shared" si="9"/>
        <v>100</v>
      </c>
      <c r="AC36" s="145"/>
      <c r="AD36" s="145"/>
    </row>
    <row r="37" spans="1:30" ht="18" customHeight="1" x14ac:dyDescent="0.25">
      <c r="A37" s="146" t="s">
        <v>73</v>
      </c>
      <c r="B37" s="133" t="s">
        <v>74</v>
      </c>
      <c r="C37" s="147">
        <f t="shared" si="0"/>
        <v>8.3333333333333321</v>
      </c>
      <c r="D37" s="148">
        <f t="shared" si="1"/>
        <v>51</v>
      </c>
      <c r="E37" s="155">
        <v>0</v>
      </c>
      <c r="F37" s="134">
        <f t="shared" si="2"/>
        <v>0</v>
      </c>
      <c r="G37" s="135">
        <v>1</v>
      </c>
      <c r="H37" s="133">
        <v>0</v>
      </c>
      <c r="I37" s="133">
        <v>0</v>
      </c>
      <c r="J37" s="136">
        <f t="shared" si="3"/>
        <v>33.333333333333329</v>
      </c>
      <c r="K37" s="137">
        <v>0</v>
      </c>
      <c r="L37" s="154">
        <v>0</v>
      </c>
      <c r="M37" s="134">
        <f t="shared" si="4"/>
        <v>0</v>
      </c>
      <c r="N37" s="150">
        <v>0</v>
      </c>
      <c r="O37" s="151">
        <v>0</v>
      </c>
      <c r="P37" s="151">
        <v>0</v>
      </c>
      <c r="Q37" s="151">
        <v>0</v>
      </c>
      <c r="R37" s="152">
        <f t="shared" si="5"/>
        <v>0</v>
      </c>
      <c r="S37" s="150">
        <v>0</v>
      </c>
      <c r="T37" s="152">
        <f t="shared" si="6"/>
        <v>0</v>
      </c>
      <c r="U37" s="150">
        <v>0.5</v>
      </c>
      <c r="V37" s="142">
        <v>0</v>
      </c>
      <c r="W37" s="143">
        <f t="shared" si="7"/>
        <v>25</v>
      </c>
      <c r="X37" s="142">
        <v>0</v>
      </c>
      <c r="Y37" s="142">
        <v>0</v>
      </c>
      <c r="Z37" s="142">
        <f t="shared" si="8"/>
        <v>0</v>
      </c>
      <c r="AA37" s="144">
        <v>0</v>
      </c>
      <c r="AB37" s="144">
        <f t="shared" si="9"/>
        <v>0</v>
      </c>
      <c r="AC37" s="145"/>
      <c r="AD37" s="145"/>
    </row>
    <row r="38" spans="1:30" ht="18" customHeight="1" x14ac:dyDescent="0.25">
      <c r="A38" s="146" t="s">
        <v>75</v>
      </c>
      <c r="B38" s="133" t="s">
        <v>76</v>
      </c>
      <c r="C38" s="147">
        <f t="shared" si="0"/>
        <v>26.190476190476186</v>
      </c>
      <c r="D38" s="148">
        <f t="shared" si="1"/>
        <v>35</v>
      </c>
      <c r="E38" s="155">
        <v>0</v>
      </c>
      <c r="F38" s="134">
        <f t="shared" si="2"/>
        <v>0</v>
      </c>
      <c r="G38" s="135">
        <v>1</v>
      </c>
      <c r="H38" s="133">
        <v>0</v>
      </c>
      <c r="I38" s="133">
        <v>0</v>
      </c>
      <c r="J38" s="136">
        <f t="shared" si="3"/>
        <v>33.333333333333329</v>
      </c>
      <c r="K38" s="137">
        <v>0</v>
      </c>
      <c r="L38" s="154">
        <v>0</v>
      </c>
      <c r="M38" s="134">
        <f t="shared" si="4"/>
        <v>0</v>
      </c>
      <c r="N38" s="150">
        <v>0</v>
      </c>
      <c r="O38" s="151">
        <v>0</v>
      </c>
      <c r="P38" s="151">
        <v>0</v>
      </c>
      <c r="Q38" s="151">
        <v>0</v>
      </c>
      <c r="R38" s="152">
        <f t="shared" si="5"/>
        <v>0</v>
      </c>
      <c r="S38" s="150">
        <v>1</v>
      </c>
      <c r="T38" s="152">
        <f t="shared" si="6"/>
        <v>100</v>
      </c>
      <c r="U38" s="150">
        <v>0</v>
      </c>
      <c r="V38" s="142">
        <v>0</v>
      </c>
      <c r="W38" s="143">
        <f t="shared" si="7"/>
        <v>0</v>
      </c>
      <c r="X38" s="142">
        <v>0</v>
      </c>
      <c r="Y38" s="142">
        <v>0</v>
      </c>
      <c r="Z38" s="142">
        <f t="shared" si="8"/>
        <v>0</v>
      </c>
      <c r="AA38" s="144">
        <v>1</v>
      </c>
      <c r="AB38" s="144">
        <f t="shared" si="9"/>
        <v>100</v>
      </c>
      <c r="AC38" s="145"/>
      <c r="AD38" s="145"/>
    </row>
    <row r="39" spans="1:30" ht="18" customHeight="1" x14ac:dyDescent="0.25">
      <c r="A39" s="146" t="s">
        <v>77</v>
      </c>
      <c r="B39" s="133" t="s">
        <v>78</v>
      </c>
      <c r="C39" s="147">
        <f t="shared" si="0"/>
        <v>26.190476190476186</v>
      </c>
      <c r="D39" s="148">
        <f t="shared" si="1"/>
        <v>35</v>
      </c>
      <c r="E39" s="155">
        <v>0</v>
      </c>
      <c r="F39" s="134">
        <f t="shared" si="2"/>
        <v>0</v>
      </c>
      <c r="G39" s="135">
        <v>1</v>
      </c>
      <c r="H39" s="133">
        <v>0</v>
      </c>
      <c r="I39" s="133">
        <v>0</v>
      </c>
      <c r="J39" s="136">
        <f t="shared" si="3"/>
        <v>33.333333333333329</v>
      </c>
      <c r="K39" s="137">
        <v>0</v>
      </c>
      <c r="L39" s="154">
        <v>0</v>
      </c>
      <c r="M39" s="134">
        <f t="shared" si="4"/>
        <v>0</v>
      </c>
      <c r="N39" s="150">
        <v>0</v>
      </c>
      <c r="O39" s="151">
        <v>0</v>
      </c>
      <c r="P39" s="151">
        <v>0</v>
      </c>
      <c r="Q39" s="151">
        <v>0</v>
      </c>
      <c r="R39" s="152">
        <f t="shared" si="5"/>
        <v>0</v>
      </c>
      <c r="S39" s="150">
        <v>1</v>
      </c>
      <c r="T39" s="152">
        <f t="shared" si="6"/>
        <v>100</v>
      </c>
      <c r="U39" s="150">
        <v>1</v>
      </c>
      <c r="V39" s="142">
        <v>0</v>
      </c>
      <c r="W39" s="143">
        <f t="shared" si="7"/>
        <v>50</v>
      </c>
      <c r="X39" s="142">
        <v>0</v>
      </c>
      <c r="Y39" s="142">
        <v>0</v>
      </c>
      <c r="Z39" s="142">
        <f t="shared" si="8"/>
        <v>0</v>
      </c>
      <c r="AA39" s="144">
        <v>0</v>
      </c>
      <c r="AB39" s="144">
        <f t="shared" si="9"/>
        <v>0</v>
      </c>
      <c r="AC39" s="145"/>
      <c r="AD39" s="145"/>
    </row>
    <row r="40" spans="1:30" ht="18" customHeight="1" x14ac:dyDescent="0.25">
      <c r="A40" s="146" t="s">
        <v>79</v>
      </c>
      <c r="B40" s="133" t="s">
        <v>80</v>
      </c>
      <c r="C40" s="147">
        <f t="shared" si="0"/>
        <v>26.190476190476186</v>
      </c>
      <c r="D40" s="148">
        <f t="shared" si="1"/>
        <v>35</v>
      </c>
      <c r="E40" s="155">
        <v>0.5</v>
      </c>
      <c r="F40" s="134">
        <f t="shared" si="2"/>
        <v>50</v>
      </c>
      <c r="G40" s="135">
        <v>1</v>
      </c>
      <c r="H40" s="133">
        <v>0</v>
      </c>
      <c r="I40" s="133">
        <v>0</v>
      </c>
      <c r="J40" s="136">
        <f t="shared" si="3"/>
        <v>33.333333333333329</v>
      </c>
      <c r="K40" s="137">
        <v>0</v>
      </c>
      <c r="L40" s="154">
        <v>0</v>
      </c>
      <c r="M40" s="134">
        <f t="shared" si="4"/>
        <v>0</v>
      </c>
      <c r="N40" s="150">
        <v>0</v>
      </c>
      <c r="O40" s="151">
        <v>0</v>
      </c>
      <c r="P40" s="151">
        <v>0</v>
      </c>
      <c r="Q40" s="151">
        <v>0</v>
      </c>
      <c r="R40" s="152">
        <f t="shared" si="5"/>
        <v>0</v>
      </c>
      <c r="S40" s="150">
        <v>1</v>
      </c>
      <c r="T40" s="152">
        <f t="shared" si="6"/>
        <v>100</v>
      </c>
      <c r="U40" s="150">
        <v>0.5</v>
      </c>
      <c r="V40" s="142">
        <v>0</v>
      </c>
      <c r="W40" s="143">
        <f t="shared" si="7"/>
        <v>25</v>
      </c>
      <c r="X40" s="142">
        <v>0</v>
      </c>
      <c r="Y40" s="142">
        <v>0</v>
      </c>
      <c r="Z40" s="142">
        <f t="shared" si="8"/>
        <v>0</v>
      </c>
      <c r="AA40" s="153">
        <v>0</v>
      </c>
      <c r="AB40" s="144">
        <f t="shared" si="9"/>
        <v>0</v>
      </c>
      <c r="AC40" s="145"/>
      <c r="AD40" s="145"/>
    </row>
    <row r="41" spans="1:30" ht="18" customHeight="1" x14ac:dyDescent="0.25">
      <c r="A41" s="146" t="s">
        <v>81</v>
      </c>
      <c r="B41" s="133" t="s">
        <v>82</v>
      </c>
      <c r="C41" s="147">
        <f t="shared" si="0"/>
        <v>92.857142857142861</v>
      </c>
      <c r="D41" s="148">
        <f t="shared" si="1"/>
        <v>1</v>
      </c>
      <c r="E41" s="155">
        <v>0</v>
      </c>
      <c r="F41" s="134">
        <f t="shared" si="2"/>
        <v>0</v>
      </c>
      <c r="G41" s="135">
        <v>1</v>
      </c>
      <c r="H41" s="133">
        <v>1</v>
      </c>
      <c r="I41" s="133">
        <v>1</v>
      </c>
      <c r="J41" s="136">
        <f t="shared" si="3"/>
        <v>100</v>
      </c>
      <c r="K41" s="137">
        <v>1</v>
      </c>
      <c r="L41" s="154">
        <v>1</v>
      </c>
      <c r="M41" s="134">
        <f t="shared" si="4"/>
        <v>100</v>
      </c>
      <c r="N41" s="150">
        <v>1</v>
      </c>
      <c r="O41" s="151">
        <v>1</v>
      </c>
      <c r="P41" s="151">
        <v>1</v>
      </c>
      <c r="Q41" s="151">
        <v>1</v>
      </c>
      <c r="R41" s="152">
        <f t="shared" si="5"/>
        <v>100</v>
      </c>
      <c r="S41" s="150">
        <v>1</v>
      </c>
      <c r="T41" s="152">
        <f t="shared" si="6"/>
        <v>100</v>
      </c>
      <c r="U41" s="150">
        <v>1</v>
      </c>
      <c r="V41" s="142">
        <v>1</v>
      </c>
      <c r="W41" s="143">
        <f t="shared" si="7"/>
        <v>100</v>
      </c>
      <c r="X41" s="142">
        <v>1</v>
      </c>
      <c r="Y41" s="142">
        <v>1</v>
      </c>
      <c r="Z41" s="142">
        <f t="shared" si="8"/>
        <v>100</v>
      </c>
      <c r="AA41" s="144">
        <v>1</v>
      </c>
      <c r="AB41" s="144">
        <f t="shared" si="9"/>
        <v>100</v>
      </c>
      <c r="AC41" s="145"/>
      <c r="AD41" s="145"/>
    </row>
    <row r="42" spans="1:30" ht="18" customHeight="1" x14ac:dyDescent="0.25">
      <c r="A42" s="146" t="s">
        <v>83</v>
      </c>
      <c r="B42" s="133" t="s">
        <v>84</v>
      </c>
      <c r="C42" s="147">
        <f t="shared" si="0"/>
        <v>29.761904761904759</v>
      </c>
      <c r="D42" s="148">
        <f t="shared" si="1"/>
        <v>29</v>
      </c>
      <c r="E42" s="155">
        <v>0</v>
      </c>
      <c r="F42" s="134">
        <f t="shared" si="2"/>
        <v>0</v>
      </c>
      <c r="G42" s="135">
        <v>1</v>
      </c>
      <c r="H42" s="133">
        <v>0</v>
      </c>
      <c r="I42" s="133">
        <v>0</v>
      </c>
      <c r="J42" s="136">
        <f t="shared" si="3"/>
        <v>33.333333333333329</v>
      </c>
      <c r="K42" s="137">
        <v>0</v>
      </c>
      <c r="L42" s="154">
        <v>0</v>
      </c>
      <c r="M42" s="134">
        <f t="shared" si="4"/>
        <v>0</v>
      </c>
      <c r="N42" s="150">
        <v>0</v>
      </c>
      <c r="O42" s="151">
        <v>0</v>
      </c>
      <c r="P42" s="151">
        <v>0</v>
      </c>
      <c r="Q42" s="151">
        <v>0</v>
      </c>
      <c r="R42" s="152">
        <f t="shared" si="5"/>
        <v>0</v>
      </c>
      <c r="S42" s="150">
        <v>1</v>
      </c>
      <c r="T42" s="152">
        <f t="shared" si="6"/>
        <v>100</v>
      </c>
      <c r="U42" s="150">
        <v>0.5</v>
      </c>
      <c r="V42" s="142">
        <v>0</v>
      </c>
      <c r="W42" s="143">
        <f t="shared" si="7"/>
        <v>25</v>
      </c>
      <c r="X42" s="142">
        <v>0</v>
      </c>
      <c r="Y42" s="142">
        <v>0</v>
      </c>
      <c r="Z42" s="142">
        <f t="shared" si="8"/>
        <v>0</v>
      </c>
      <c r="AA42" s="144">
        <v>1</v>
      </c>
      <c r="AB42" s="144">
        <f t="shared" si="9"/>
        <v>100</v>
      </c>
      <c r="AC42" s="145"/>
      <c r="AD42" s="145"/>
    </row>
    <row r="43" spans="1:30" ht="18" customHeight="1" x14ac:dyDescent="0.25">
      <c r="A43" s="146" t="s">
        <v>85</v>
      </c>
      <c r="B43" s="133" t="s">
        <v>84</v>
      </c>
      <c r="C43" s="147">
        <f t="shared" si="0"/>
        <v>67.857142857142861</v>
      </c>
      <c r="D43" s="148">
        <f t="shared" si="1"/>
        <v>6</v>
      </c>
      <c r="E43" s="155">
        <v>0</v>
      </c>
      <c r="F43" s="134">
        <f t="shared" si="2"/>
        <v>0</v>
      </c>
      <c r="G43" s="135">
        <v>1</v>
      </c>
      <c r="H43" s="133">
        <v>1</v>
      </c>
      <c r="I43" s="133">
        <v>1</v>
      </c>
      <c r="J43" s="136">
        <f t="shared" si="3"/>
        <v>100</v>
      </c>
      <c r="K43" s="137">
        <v>1</v>
      </c>
      <c r="L43" s="154">
        <v>1</v>
      </c>
      <c r="M43" s="134">
        <f t="shared" si="4"/>
        <v>100</v>
      </c>
      <c r="N43" s="150">
        <v>1</v>
      </c>
      <c r="O43" s="151">
        <v>0</v>
      </c>
      <c r="P43" s="151">
        <v>0</v>
      </c>
      <c r="Q43" s="151">
        <v>0</v>
      </c>
      <c r="R43" s="152">
        <f t="shared" si="5"/>
        <v>25</v>
      </c>
      <c r="S43" s="150">
        <v>1</v>
      </c>
      <c r="T43" s="152">
        <f t="shared" si="6"/>
        <v>100</v>
      </c>
      <c r="U43" s="150">
        <v>1</v>
      </c>
      <c r="V43" s="142">
        <v>1</v>
      </c>
      <c r="W43" s="143">
        <f t="shared" si="7"/>
        <v>100</v>
      </c>
      <c r="X43" s="142">
        <v>0</v>
      </c>
      <c r="Y43" s="142">
        <v>0</v>
      </c>
      <c r="Z43" s="142">
        <f t="shared" si="8"/>
        <v>0</v>
      </c>
      <c r="AA43" s="144">
        <v>1</v>
      </c>
      <c r="AB43" s="144">
        <f t="shared" si="9"/>
        <v>100</v>
      </c>
      <c r="AC43" s="145"/>
      <c r="AD43" s="145"/>
    </row>
    <row r="44" spans="1:30" ht="18" customHeight="1" x14ac:dyDescent="0.25">
      <c r="A44" s="146" t="s">
        <v>87</v>
      </c>
      <c r="B44" s="133" t="s">
        <v>88</v>
      </c>
      <c r="C44" s="147">
        <f t="shared" si="0"/>
        <v>64.285714285714292</v>
      </c>
      <c r="D44" s="148">
        <f t="shared" si="1"/>
        <v>9</v>
      </c>
      <c r="E44" s="155">
        <v>0</v>
      </c>
      <c r="F44" s="134">
        <f t="shared" si="2"/>
        <v>0</v>
      </c>
      <c r="G44" s="135">
        <v>1</v>
      </c>
      <c r="H44" s="133">
        <v>1</v>
      </c>
      <c r="I44" s="133">
        <v>1</v>
      </c>
      <c r="J44" s="136">
        <f t="shared" si="3"/>
        <v>100</v>
      </c>
      <c r="K44" s="137">
        <v>1</v>
      </c>
      <c r="L44" s="154">
        <v>1</v>
      </c>
      <c r="M44" s="134">
        <f t="shared" si="4"/>
        <v>100</v>
      </c>
      <c r="N44" s="150">
        <v>0</v>
      </c>
      <c r="O44" s="151">
        <v>1</v>
      </c>
      <c r="P44" s="151">
        <v>0</v>
      </c>
      <c r="Q44" s="151">
        <v>0</v>
      </c>
      <c r="R44" s="152">
        <f t="shared" si="5"/>
        <v>25</v>
      </c>
      <c r="S44" s="150">
        <v>1</v>
      </c>
      <c r="T44" s="152">
        <f t="shared" si="6"/>
        <v>100</v>
      </c>
      <c r="U44" s="150">
        <v>0.5</v>
      </c>
      <c r="V44" s="142">
        <v>1</v>
      </c>
      <c r="W44" s="143">
        <f t="shared" si="7"/>
        <v>75</v>
      </c>
      <c r="X44" s="142">
        <v>0</v>
      </c>
      <c r="Y44" s="142">
        <v>0</v>
      </c>
      <c r="Z44" s="142">
        <f t="shared" si="8"/>
        <v>0</v>
      </c>
      <c r="AA44" s="144">
        <v>1</v>
      </c>
      <c r="AB44" s="144">
        <f t="shared" si="9"/>
        <v>100</v>
      </c>
      <c r="AC44" s="145"/>
      <c r="AD44" s="145"/>
    </row>
    <row r="45" spans="1:30" ht="18" customHeight="1" x14ac:dyDescent="0.25">
      <c r="A45" s="146" t="s">
        <v>89</v>
      </c>
      <c r="B45" s="133" t="s">
        <v>90</v>
      </c>
      <c r="C45" s="147">
        <f t="shared" si="0"/>
        <v>26.190476190476186</v>
      </c>
      <c r="D45" s="148">
        <f t="shared" si="1"/>
        <v>35</v>
      </c>
      <c r="E45" s="155">
        <v>0</v>
      </c>
      <c r="F45" s="134">
        <f t="shared" si="2"/>
        <v>0</v>
      </c>
      <c r="G45" s="135">
        <v>1</v>
      </c>
      <c r="H45" s="133">
        <v>0</v>
      </c>
      <c r="I45" s="133">
        <v>0</v>
      </c>
      <c r="J45" s="136">
        <f t="shared" si="3"/>
        <v>33.333333333333329</v>
      </c>
      <c r="K45" s="137">
        <v>0</v>
      </c>
      <c r="L45" s="154">
        <v>0</v>
      </c>
      <c r="M45" s="134">
        <f t="shared" si="4"/>
        <v>0</v>
      </c>
      <c r="N45" s="150">
        <v>0</v>
      </c>
      <c r="O45" s="151">
        <v>0</v>
      </c>
      <c r="P45" s="151">
        <v>0</v>
      </c>
      <c r="Q45" s="151">
        <v>0</v>
      </c>
      <c r="R45" s="152">
        <f t="shared" si="5"/>
        <v>0</v>
      </c>
      <c r="S45" s="150">
        <v>1</v>
      </c>
      <c r="T45" s="152">
        <f t="shared" si="6"/>
        <v>100</v>
      </c>
      <c r="U45" s="150">
        <v>0</v>
      </c>
      <c r="V45" s="142">
        <v>0</v>
      </c>
      <c r="W45" s="143">
        <f t="shared" si="7"/>
        <v>0</v>
      </c>
      <c r="X45" s="142">
        <v>0</v>
      </c>
      <c r="Y45" s="142">
        <v>0</v>
      </c>
      <c r="Z45" s="142">
        <f t="shared" si="8"/>
        <v>0</v>
      </c>
      <c r="AA45" s="144">
        <v>1</v>
      </c>
      <c r="AB45" s="144">
        <f t="shared" si="9"/>
        <v>100</v>
      </c>
      <c r="AC45" s="145"/>
      <c r="AD45" s="145"/>
    </row>
    <row r="46" spans="1:30" ht="18" customHeight="1" x14ac:dyDescent="0.25">
      <c r="A46" s="146" t="s">
        <v>91</v>
      </c>
      <c r="B46" s="133" t="s">
        <v>92</v>
      </c>
      <c r="C46" s="147">
        <f t="shared" si="0"/>
        <v>29.761904761904759</v>
      </c>
      <c r="D46" s="148">
        <f t="shared" si="1"/>
        <v>29</v>
      </c>
      <c r="E46" s="155">
        <v>0</v>
      </c>
      <c r="F46" s="134">
        <f t="shared" si="2"/>
        <v>0</v>
      </c>
      <c r="G46" s="135">
        <v>1</v>
      </c>
      <c r="H46" s="133">
        <v>0</v>
      </c>
      <c r="I46" s="133">
        <v>0</v>
      </c>
      <c r="J46" s="136">
        <f t="shared" si="3"/>
        <v>33.333333333333329</v>
      </c>
      <c r="K46" s="137">
        <v>0</v>
      </c>
      <c r="L46" s="154">
        <v>0</v>
      </c>
      <c r="M46" s="134">
        <f t="shared" si="4"/>
        <v>0</v>
      </c>
      <c r="N46" s="150">
        <v>0</v>
      </c>
      <c r="O46" s="151">
        <v>0</v>
      </c>
      <c r="P46" s="151">
        <v>0</v>
      </c>
      <c r="Q46" s="151">
        <v>0</v>
      </c>
      <c r="R46" s="152">
        <f t="shared" si="5"/>
        <v>0</v>
      </c>
      <c r="S46" s="150">
        <v>1</v>
      </c>
      <c r="T46" s="152">
        <f t="shared" si="6"/>
        <v>100</v>
      </c>
      <c r="U46" s="150">
        <v>0.5</v>
      </c>
      <c r="V46" s="142">
        <v>0</v>
      </c>
      <c r="W46" s="143">
        <f t="shared" si="7"/>
        <v>25</v>
      </c>
      <c r="X46" s="142">
        <v>0</v>
      </c>
      <c r="Y46" s="142">
        <v>0</v>
      </c>
      <c r="Z46" s="142">
        <f t="shared" si="8"/>
        <v>0</v>
      </c>
      <c r="AA46" s="144">
        <v>1</v>
      </c>
      <c r="AB46" s="144">
        <f t="shared" si="9"/>
        <v>100</v>
      </c>
      <c r="AC46" s="145"/>
      <c r="AD46" s="145"/>
    </row>
    <row r="47" spans="1:30" ht="18" customHeight="1" x14ac:dyDescent="0.25">
      <c r="A47" s="146" t="s">
        <v>93</v>
      </c>
      <c r="B47" s="133" t="s">
        <v>94</v>
      </c>
      <c r="C47" s="147">
        <f t="shared" si="0"/>
        <v>19.047619047619044</v>
      </c>
      <c r="D47" s="148">
        <f t="shared" si="1"/>
        <v>46</v>
      </c>
      <c r="E47" s="155">
        <v>0</v>
      </c>
      <c r="F47" s="134">
        <f t="shared" si="2"/>
        <v>0</v>
      </c>
      <c r="G47" s="135">
        <v>1</v>
      </c>
      <c r="H47" s="133">
        <v>0</v>
      </c>
      <c r="I47" s="133">
        <v>0</v>
      </c>
      <c r="J47" s="136">
        <f t="shared" si="3"/>
        <v>33.333333333333329</v>
      </c>
      <c r="K47" s="137">
        <v>0</v>
      </c>
      <c r="L47" s="154">
        <v>0</v>
      </c>
      <c r="M47" s="134">
        <f t="shared" si="4"/>
        <v>0</v>
      </c>
      <c r="N47" s="150">
        <v>0</v>
      </c>
      <c r="O47" s="151">
        <v>0</v>
      </c>
      <c r="P47" s="151">
        <v>0</v>
      </c>
      <c r="Q47" s="151">
        <v>0</v>
      </c>
      <c r="R47" s="152">
        <f t="shared" si="5"/>
        <v>0</v>
      </c>
      <c r="S47" s="150">
        <v>1</v>
      </c>
      <c r="T47" s="152">
        <f t="shared" si="6"/>
        <v>100</v>
      </c>
      <c r="U47" s="150">
        <v>0</v>
      </c>
      <c r="V47" s="142">
        <v>0</v>
      </c>
      <c r="W47" s="143">
        <f t="shared" si="7"/>
        <v>0</v>
      </c>
      <c r="X47" s="142">
        <v>0</v>
      </c>
      <c r="Y47" s="142">
        <v>0</v>
      </c>
      <c r="Z47" s="142">
        <f t="shared" si="8"/>
        <v>0</v>
      </c>
      <c r="AA47" s="144">
        <v>0</v>
      </c>
      <c r="AB47" s="144">
        <f t="shared" si="9"/>
        <v>0</v>
      </c>
      <c r="AC47" s="145"/>
      <c r="AD47" s="145"/>
    </row>
    <row r="48" spans="1:30" ht="18" customHeight="1" x14ac:dyDescent="0.25">
      <c r="A48" s="146" t="s">
        <v>95</v>
      </c>
      <c r="B48" s="133" t="s">
        <v>96</v>
      </c>
      <c r="C48" s="147">
        <f t="shared" si="0"/>
        <v>26.190476190476186</v>
      </c>
      <c r="D48" s="148">
        <f t="shared" si="1"/>
        <v>35</v>
      </c>
      <c r="E48" s="155">
        <v>0</v>
      </c>
      <c r="F48" s="134">
        <f t="shared" si="2"/>
        <v>0</v>
      </c>
      <c r="G48" s="135">
        <v>1</v>
      </c>
      <c r="H48" s="133">
        <v>0</v>
      </c>
      <c r="I48" s="133">
        <v>0</v>
      </c>
      <c r="J48" s="136">
        <f t="shared" si="3"/>
        <v>33.333333333333329</v>
      </c>
      <c r="K48" s="137">
        <v>0</v>
      </c>
      <c r="L48" s="154">
        <v>0</v>
      </c>
      <c r="M48" s="134">
        <f t="shared" si="4"/>
        <v>0</v>
      </c>
      <c r="N48" s="150">
        <v>0</v>
      </c>
      <c r="O48" s="151">
        <v>0</v>
      </c>
      <c r="P48" s="151">
        <v>0</v>
      </c>
      <c r="Q48" s="151">
        <v>0</v>
      </c>
      <c r="R48" s="152">
        <f t="shared" si="5"/>
        <v>0</v>
      </c>
      <c r="S48" s="150">
        <v>1</v>
      </c>
      <c r="T48" s="152">
        <f t="shared" si="6"/>
        <v>100</v>
      </c>
      <c r="U48" s="150">
        <v>0</v>
      </c>
      <c r="V48" s="142">
        <v>0</v>
      </c>
      <c r="W48" s="143">
        <f t="shared" si="7"/>
        <v>0</v>
      </c>
      <c r="X48" s="142">
        <v>0</v>
      </c>
      <c r="Y48" s="142">
        <v>0</v>
      </c>
      <c r="Z48" s="142">
        <f t="shared" si="8"/>
        <v>0</v>
      </c>
      <c r="AA48" s="144">
        <v>1</v>
      </c>
      <c r="AB48" s="144">
        <f t="shared" si="9"/>
        <v>100</v>
      </c>
      <c r="AC48" s="145"/>
      <c r="AD48" s="145"/>
    </row>
    <row r="49" spans="1:30" ht="18" customHeight="1" x14ac:dyDescent="0.25">
      <c r="A49" s="146" t="s">
        <v>97</v>
      </c>
      <c r="B49" s="133" t="s">
        <v>98</v>
      </c>
      <c r="C49" s="147">
        <f t="shared" si="0"/>
        <v>29.761904761904759</v>
      </c>
      <c r="D49" s="148">
        <f t="shared" si="1"/>
        <v>29</v>
      </c>
      <c r="E49" s="155">
        <v>0</v>
      </c>
      <c r="F49" s="134">
        <f t="shared" si="2"/>
        <v>0</v>
      </c>
      <c r="G49" s="135">
        <v>1</v>
      </c>
      <c r="H49" s="133">
        <v>0</v>
      </c>
      <c r="I49" s="133">
        <v>0</v>
      </c>
      <c r="J49" s="136">
        <f t="shared" si="3"/>
        <v>33.333333333333329</v>
      </c>
      <c r="K49" s="137">
        <v>0</v>
      </c>
      <c r="L49" s="154">
        <v>0</v>
      </c>
      <c r="M49" s="134">
        <f t="shared" si="4"/>
        <v>0</v>
      </c>
      <c r="N49" s="150">
        <v>0</v>
      </c>
      <c r="O49" s="151">
        <v>0</v>
      </c>
      <c r="P49" s="151">
        <v>0</v>
      </c>
      <c r="Q49" s="151">
        <v>0</v>
      </c>
      <c r="R49" s="152">
        <f t="shared" si="5"/>
        <v>0</v>
      </c>
      <c r="S49" s="150">
        <v>1</v>
      </c>
      <c r="T49" s="152">
        <f t="shared" si="6"/>
        <v>100</v>
      </c>
      <c r="U49" s="150">
        <v>0.5</v>
      </c>
      <c r="V49" s="142">
        <v>0</v>
      </c>
      <c r="W49" s="143">
        <f t="shared" si="7"/>
        <v>25</v>
      </c>
      <c r="X49" s="142">
        <v>0</v>
      </c>
      <c r="Y49" s="142">
        <v>0</v>
      </c>
      <c r="Z49" s="142">
        <f t="shared" si="8"/>
        <v>0</v>
      </c>
      <c r="AA49" s="144">
        <v>1</v>
      </c>
      <c r="AB49" s="144">
        <f t="shared" si="9"/>
        <v>100</v>
      </c>
      <c r="AC49" s="145"/>
      <c r="AD49" s="145"/>
    </row>
    <row r="50" spans="1:30" ht="18" customHeight="1" x14ac:dyDescent="0.25">
      <c r="A50" s="146" t="s">
        <v>99</v>
      </c>
      <c r="B50" s="133" t="s">
        <v>100</v>
      </c>
      <c r="C50" s="147">
        <f t="shared" si="0"/>
        <v>50</v>
      </c>
      <c r="D50" s="148">
        <f t="shared" si="1"/>
        <v>17</v>
      </c>
      <c r="E50" s="133">
        <v>0</v>
      </c>
      <c r="F50" s="134">
        <f t="shared" si="2"/>
        <v>0</v>
      </c>
      <c r="G50" s="135">
        <v>1</v>
      </c>
      <c r="H50" s="133">
        <v>1</v>
      </c>
      <c r="I50" s="133">
        <v>1</v>
      </c>
      <c r="J50" s="136">
        <f t="shared" si="3"/>
        <v>100</v>
      </c>
      <c r="K50" s="137">
        <v>0</v>
      </c>
      <c r="L50" s="154">
        <v>1</v>
      </c>
      <c r="M50" s="134">
        <f t="shared" si="4"/>
        <v>50</v>
      </c>
      <c r="N50" s="150">
        <v>1</v>
      </c>
      <c r="O50" s="151">
        <v>0</v>
      </c>
      <c r="P50" s="151">
        <v>0</v>
      </c>
      <c r="Q50" s="151">
        <v>0</v>
      </c>
      <c r="R50" s="152">
        <f t="shared" si="5"/>
        <v>25</v>
      </c>
      <c r="S50" s="150">
        <v>1</v>
      </c>
      <c r="T50" s="152">
        <f t="shared" si="6"/>
        <v>100</v>
      </c>
      <c r="U50" s="150">
        <v>0.5</v>
      </c>
      <c r="V50" s="142">
        <v>0</v>
      </c>
      <c r="W50" s="143">
        <f t="shared" si="7"/>
        <v>25</v>
      </c>
      <c r="X50" s="142">
        <v>0</v>
      </c>
      <c r="Y50" s="142">
        <v>0</v>
      </c>
      <c r="Z50" s="142">
        <f t="shared" si="8"/>
        <v>0</v>
      </c>
      <c r="AA50" s="144">
        <v>1</v>
      </c>
      <c r="AB50" s="144">
        <f t="shared" si="9"/>
        <v>100</v>
      </c>
      <c r="AC50" s="145"/>
      <c r="AD50" s="145"/>
    </row>
    <row r="51" spans="1:30" ht="18" customHeight="1" x14ac:dyDescent="0.25">
      <c r="A51" s="146" t="s">
        <v>101</v>
      </c>
      <c r="B51" s="133" t="s">
        <v>102</v>
      </c>
      <c r="C51" s="147">
        <f t="shared" si="0"/>
        <v>53.571428571428569</v>
      </c>
      <c r="D51" s="148">
        <f t="shared" si="1"/>
        <v>15</v>
      </c>
      <c r="E51" s="133">
        <v>0</v>
      </c>
      <c r="F51" s="134">
        <f t="shared" si="2"/>
        <v>0</v>
      </c>
      <c r="G51" s="135">
        <v>1</v>
      </c>
      <c r="H51" s="133">
        <v>1</v>
      </c>
      <c r="I51" s="133">
        <v>1</v>
      </c>
      <c r="J51" s="136">
        <f t="shared" si="3"/>
        <v>100</v>
      </c>
      <c r="K51" s="137">
        <v>0</v>
      </c>
      <c r="L51" s="154">
        <v>1</v>
      </c>
      <c r="M51" s="134">
        <f t="shared" si="4"/>
        <v>50</v>
      </c>
      <c r="N51" s="150">
        <v>0</v>
      </c>
      <c r="O51" s="151">
        <v>0</v>
      </c>
      <c r="P51" s="151">
        <v>0</v>
      </c>
      <c r="Q51" s="151">
        <v>0</v>
      </c>
      <c r="R51" s="152">
        <f t="shared" si="5"/>
        <v>0</v>
      </c>
      <c r="S51" s="150">
        <v>1</v>
      </c>
      <c r="T51" s="152">
        <f t="shared" si="6"/>
        <v>100</v>
      </c>
      <c r="U51" s="150">
        <v>0.5</v>
      </c>
      <c r="V51" s="142">
        <v>1</v>
      </c>
      <c r="W51" s="143">
        <f t="shared" si="7"/>
        <v>75</v>
      </c>
      <c r="X51" s="142">
        <v>0</v>
      </c>
      <c r="Y51" s="142">
        <v>0</v>
      </c>
      <c r="Z51" s="142">
        <f t="shared" si="8"/>
        <v>0</v>
      </c>
      <c r="AA51" s="144">
        <v>1</v>
      </c>
      <c r="AB51" s="144">
        <f t="shared" si="9"/>
        <v>100</v>
      </c>
      <c r="AC51" s="145"/>
      <c r="AD51" s="145"/>
    </row>
    <row r="52" spans="1:30" ht="18" customHeight="1" x14ac:dyDescent="0.25">
      <c r="A52" s="146" t="s">
        <v>103</v>
      </c>
      <c r="B52" s="133" t="s">
        <v>104</v>
      </c>
      <c r="C52" s="147">
        <f t="shared" si="0"/>
        <v>75</v>
      </c>
      <c r="D52" s="148">
        <f t="shared" si="1"/>
        <v>4</v>
      </c>
      <c r="E52" s="157">
        <v>0.5</v>
      </c>
      <c r="F52" s="134">
        <f t="shared" si="2"/>
        <v>50</v>
      </c>
      <c r="G52" s="135">
        <v>1</v>
      </c>
      <c r="H52" s="133">
        <v>1</v>
      </c>
      <c r="I52" s="133">
        <v>1</v>
      </c>
      <c r="J52" s="136">
        <f t="shared" si="3"/>
        <v>100</v>
      </c>
      <c r="K52" s="137">
        <v>1</v>
      </c>
      <c r="L52" s="154">
        <v>1</v>
      </c>
      <c r="M52" s="134">
        <f t="shared" si="4"/>
        <v>100</v>
      </c>
      <c r="N52" s="150">
        <v>0</v>
      </c>
      <c r="O52" s="151">
        <v>0</v>
      </c>
      <c r="P52" s="151">
        <v>0</v>
      </c>
      <c r="Q52" s="151">
        <v>0</v>
      </c>
      <c r="R52" s="152">
        <f t="shared" si="5"/>
        <v>0</v>
      </c>
      <c r="S52" s="150">
        <v>1</v>
      </c>
      <c r="T52" s="152">
        <f t="shared" si="6"/>
        <v>100</v>
      </c>
      <c r="U52" s="150">
        <v>1</v>
      </c>
      <c r="V52" s="142">
        <v>0</v>
      </c>
      <c r="W52" s="143">
        <f t="shared" si="7"/>
        <v>50</v>
      </c>
      <c r="X52" s="142">
        <v>1</v>
      </c>
      <c r="Y52" s="142">
        <v>1</v>
      </c>
      <c r="Z52" s="142">
        <f t="shared" si="8"/>
        <v>100</v>
      </c>
      <c r="AA52" s="144">
        <v>1</v>
      </c>
      <c r="AB52" s="144">
        <f t="shared" si="9"/>
        <v>100</v>
      </c>
      <c r="AC52" s="145"/>
      <c r="AD52" s="145"/>
    </row>
    <row r="53" spans="1:30" ht="18" customHeight="1" x14ac:dyDescent="0.25">
      <c r="A53" s="146" t="s">
        <v>105</v>
      </c>
      <c r="B53" s="133" t="s">
        <v>106</v>
      </c>
      <c r="C53" s="147">
        <f t="shared" si="0"/>
        <v>22.619047619047617</v>
      </c>
      <c r="D53" s="148">
        <f t="shared" si="1"/>
        <v>42</v>
      </c>
      <c r="E53" s="133">
        <v>0</v>
      </c>
      <c r="F53" s="134">
        <f t="shared" si="2"/>
        <v>0</v>
      </c>
      <c r="G53" s="135">
        <v>1</v>
      </c>
      <c r="H53" s="133">
        <v>0</v>
      </c>
      <c r="I53" s="133">
        <v>0</v>
      </c>
      <c r="J53" s="136">
        <f t="shared" si="3"/>
        <v>33.333333333333329</v>
      </c>
      <c r="K53" s="137">
        <v>0</v>
      </c>
      <c r="L53" s="154">
        <v>0</v>
      </c>
      <c r="M53" s="134">
        <f t="shared" si="4"/>
        <v>0</v>
      </c>
      <c r="N53" s="150">
        <v>0</v>
      </c>
      <c r="O53" s="151">
        <v>0</v>
      </c>
      <c r="P53" s="151">
        <v>0</v>
      </c>
      <c r="Q53" s="151">
        <v>0</v>
      </c>
      <c r="R53" s="152">
        <f t="shared" si="5"/>
        <v>0</v>
      </c>
      <c r="S53" s="150">
        <v>1</v>
      </c>
      <c r="T53" s="152">
        <f t="shared" si="6"/>
        <v>100</v>
      </c>
      <c r="U53" s="150">
        <v>0.5</v>
      </c>
      <c r="V53" s="142">
        <v>0</v>
      </c>
      <c r="W53" s="143">
        <f t="shared" si="7"/>
        <v>25</v>
      </c>
      <c r="X53" s="142">
        <v>0</v>
      </c>
      <c r="Y53" s="142">
        <v>0</v>
      </c>
      <c r="Z53" s="142">
        <f t="shared" si="8"/>
        <v>0</v>
      </c>
      <c r="AA53" s="144">
        <v>0</v>
      </c>
      <c r="AB53" s="144">
        <f t="shared" si="9"/>
        <v>0</v>
      </c>
      <c r="AC53" s="145"/>
      <c r="AD53" s="145"/>
    </row>
    <row r="54" spans="1:30" ht="18" customHeight="1" x14ac:dyDescent="0.25">
      <c r="A54" s="146" t="s">
        <v>107</v>
      </c>
      <c r="B54" s="133" t="s">
        <v>108</v>
      </c>
      <c r="C54" s="147">
        <f t="shared" si="0"/>
        <v>29.761904761904759</v>
      </c>
      <c r="D54" s="148">
        <f t="shared" si="1"/>
        <v>29</v>
      </c>
      <c r="E54" s="133">
        <v>0</v>
      </c>
      <c r="F54" s="134">
        <f t="shared" si="2"/>
        <v>0</v>
      </c>
      <c r="G54" s="135">
        <v>1</v>
      </c>
      <c r="H54" s="133">
        <v>0</v>
      </c>
      <c r="I54" s="133">
        <v>0</v>
      </c>
      <c r="J54" s="136">
        <f t="shared" si="3"/>
        <v>33.333333333333329</v>
      </c>
      <c r="K54" s="137">
        <v>0</v>
      </c>
      <c r="L54" s="154">
        <v>0</v>
      </c>
      <c r="M54" s="134">
        <f t="shared" si="4"/>
        <v>0</v>
      </c>
      <c r="N54" s="150">
        <v>0</v>
      </c>
      <c r="O54" s="151">
        <v>0</v>
      </c>
      <c r="P54" s="151">
        <v>0</v>
      </c>
      <c r="Q54" s="151">
        <v>0</v>
      </c>
      <c r="R54" s="152">
        <f t="shared" si="5"/>
        <v>0</v>
      </c>
      <c r="S54" s="150">
        <v>1</v>
      </c>
      <c r="T54" s="152">
        <f t="shared" si="6"/>
        <v>100</v>
      </c>
      <c r="U54" s="150">
        <v>0.5</v>
      </c>
      <c r="V54" s="142">
        <v>0</v>
      </c>
      <c r="W54" s="143">
        <f t="shared" si="7"/>
        <v>25</v>
      </c>
      <c r="X54" s="142">
        <v>0</v>
      </c>
      <c r="Y54" s="142">
        <v>0</v>
      </c>
      <c r="Z54" s="142">
        <f t="shared" si="8"/>
        <v>0</v>
      </c>
      <c r="AA54" s="144">
        <v>1</v>
      </c>
      <c r="AB54" s="144">
        <f t="shared" si="9"/>
        <v>100</v>
      </c>
      <c r="AC54" s="145"/>
      <c r="AD54" s="145"/>
    </row>
    <row r="55" spans="1:30" ht="18" customHeight="1" x14ac:dyDescent="0.25">
      <c r="A55" s="160" t="s">
        <v>109</v>
      </c>
      <c r="B55" s="161" t="s">
        <v>110</v>
      </c>
      <c r="C55" s="147">
        <f t="shared" si="0"/>
        <v>26.190476190476186</v>
      </c>
      <c r="D55" s="162">
        <f t="shared" si="1"/>
        <v>35</v>
      </c>
      <c r="E55" s="133">
        <v>0</v>
      </c>
      <c r="F55" s="134">
        <f t="shared" si="2"/>
        <v>0</v>
      </c>
      <c r="G55" s="135">
        <v>1</v>
      </c>
      <c r="H55" s="133">
        <v>0</v>
      </c>
      <c r="I55" s="133">
        <v>0</v>
      </c>
      <c r="J55" s="136">
        <f t="shared" si="3"/>
        <v>33.333333333333329</v>
      </c>
      <c r="K55" s="137">
        <v>0</v>
      </c>
      <c r="L55" s="154">
        <v>0</v>
      </c>
      <c r="M55" s="163">
        <f t="shared" si="4"/>
        <v>0</v>
      </c>
      <c r="N55" s="150">
        <v>0</v>
      </c>
      <c r="O55" s="151">
        <v>0</v>
      </c>
      <c r="P55" s="151">
        <v>0</v>
      </c>
      <c r="Q55" s="151">
        <v>0</v>
      </c>
      <c r="R55" s="152">
        <f t="shared" si="5"/>
        <v>0</v>
      </c>
      <c r="S55" s="150">
        <v>1</v>
      </c>
      <c r="T55" s="152">
        <f t="shared" si="6"/>
        <v>100</v>
      </c>
      <c r="U55" s="150">
        <v>0</v>
      </c>
      <c r="V55" s="142">
        <v>0</v>
      </c>
      <c r="W55" s="143">
        <f t="shared" si="7"/>
        <v>0</v>
      </c>
      <c r="X55" s="142">
        <v>0</v>
      </c>
      <c r="Y55" s="142">
        <v>0</v>
      </c>
      <c r="Z55" s="142">
        <f t="shared" si="8"/>
        <v>0</v>
      </c>
      <c r="AA55" s="164">
        <v>1</v>
      </c>
      <c r="AB55" s="164">
        <f t="shared" si="9"/>
        <v>100</v>
      </c>
      <c r="AC55" s="145"/>
      <c r="AD55" s="145"/>
    </row>
    <row r="56" spans="1:30" ht="15.75" customHeight="1" x14ac:dyDescent="0.25">
      <c r="A56" s="84"/>
      <c r="B56" s="85"/>
      <c r="C56" s="165"/>
      <c r="D56" s="166"/>
      <c r="E56" s="167" t="s">
        <v>173</v>
      </c>
      <c r="F56" s="168"/>
      <c r="G56" s="169" t="s">
        <v>136</v>
      </c>
      <c r="H56" s="170" t="s">
        <v>136</v>
      </c>
      <c r="I56" s="171" t="s">
        <v>136</v>
      </c>
      <c r="J56" s="172"/>
      <c r="K56" s="365" t="s">
        <v>136</v>
      </c>
      <c r="L56" s="173" t="s">
        <v>136</v>
      </c>
      <c r="M56" s="174"/>
      <c r="N56" s="175" t="s">
        <v>136</v>
      </c>
      <c r="O56" s="176" t="s">
        <v>136</v>
      </c>
      <c r="P56" s="176" t="s">
        <v>136</v>
      </c>
      <c r="Q56" s="171" t="s">
        <v>136</v>
      </c>
      <c r="R56" s="177"/>
      <c r="S56" s="178" t="s">
        <v>136</v>
      </c>
      <c r="T56" s="179" t="s">
        <v>174</v>
      </c>
      <c r="U56" s="180" t="s">
        <v>136</v>
      </c>
      <c r="V56" s="178" t="s">
        <v>136</v>
      </c>
      <c r="W56" s="172"/>
      <c r="X56" s="181" t="s">
        <v>136</v>
      </c>
      <c r="Y56" s="182" t="s">
        <v>136</v>
      </c>
      <c r="Z56" s="183"/>
      <c r="AA56" s="184" t="s">
        <v>136</v>
      </c>
      <c r="AB56" s="185"/>
      <c r="AC56" s="186"/>
      <c r="AD56" s="145"/>
    </row>
    <row r="57" spans="1:30" ht="33.75" customHeight="1" x14ac:dyDescent="0.2">
      <c r="A57" s="98" t="s">
        <v>138</v>
      </c>
      <c r="B57" s="187" t="s">
        <v>112</v>
      </c>
      <c r="C57" s="188">
        <f>MAX(C4:C55)</f>
        <v>92.857142857142861</v>
      </c>
      <c r="D57" s="189" t="s">
        <v>112</v>
      </c>
      <c r="E57" s="190">
        <f t="shared" ref="E57:L57" si="10">MAX(E4:E55)</f>
        <v>1</v>
      </c>
      <c r="F57" s="191">
        <f t="shared" si="10"/>
        <v>100</v>
      </c>
      <c r="G57" s="192">
        <f t="shared" si="10"/>
        <v>1</v>
      </c>
      <c r="H57" s="190">
        <f t="shared" si="10"/>
        <v>1</v>
      </c>
      <c r="I57" s="190">
        <f t="shared" si="10"/>
        <v>1</v>
      </c>
      <c r="J57" s="193">
        <f t="shared" si="10"/>
        <v>100</v>
      </c>
      <c r="K57" s="194">
        <f t="shared" si="10"/>
        <v>1</v>
      </c>
      <c r="L57" s="195">
        <f t="shared" si="10"/>
        <v>1</v>
      </c>
      <c r="M57" s="196">
        <f>MAX(M4:M56)</f>
        <v>100</v>
      </c>
      <c r="N57" s="192">
        <f t="shared" ref="N57:S57" si="11">MAX(N4:N55)</f>
        <v>1</v>
      </c>
      <c r="O57" s="190">
        <f t="shared" si="11"/>
        <v>1</v>
      </c>
      <c r="P57" s="190">
        <f t="shared" si="11"/>
        <v>1</v>
      </c>
      <c r="Q57" s="190">
        <f t="shared" si="11"/>
        <v>1</v>
      </c>
      <c r="R57" s="190">
        <f t="shared" si="11"/>
        <v>100</v>
      </c>
      <c r="S57" s="195">
        <f t="shared" si="11"/>
        <v>1</v>
      </c>
      <c r="T57" s="197">
        <f>MAX(T4:T56)</f>
        <v>100</v>
      </c>
      <c r="U57" s="198">
        <f>MAX(U4:U55)</f>
        <v>1</v>
      </c>
      <c r="V57" s="190">
        <f>MAX(V4:V56)</f>
        <v>1</v>
      </c>
      <c r="W57" s="197">
        <f>MAX(W4:W55)</f>
        <v>100</v>
      </c>
      <c r="X57" s="192">
        <f t="shared" ref="X57:Y57" si="12">MAX(X4:X56)</f>
        <v>1</v>
      </c>
      <c r="Y57" s="192">
        <f t="shared" si="12"/>
        <v>1</v>
      </c>
      <c r="Z57" s="199">
        <f>MAX(Z4:Z55)</f>
        <v>100</v>
      </c>
      <c r="AA57" s="200">
        <v>1</v>
      </c>
      <c r="AB57" s="201">
        <v>100</v>
      </c>
    </row>
    <row r="58" spans="1:30" ht="33.75" customHeight="1" x14ac:dyDescent="0.2">
      <c r="A58" s="111" t="s">
        <v>139</v>
      </c>
      <c r="B58" s="202" t="s">
        <v>112</v>
      </c>
      <c r="C58" s="203">
        <f>MIN(C4:C55)</f>
        <v>7.1428571428571432</v>
      </c>
      <c r="D58" s="204" t="s">
        <v>112</v>
      </c>
      <c r="E58" s="205">
        <f t="shared" ref="E58:Z58" si="13">MIN(E4:E55)</f>
        <v>0</v>
      </c>
      <c r="F58" s="206">
        <f t="shared" si="13"/>
        <v>0</v>
      </c>
      <c r="G58" s="207">
        <f t="shared" si="13"/>
        <v>0</v>
      </c>
      <c r="H58" s="208">
        <f t="shared" si="13"/>
        <v>0</v>
      </c>
      <c r="I58" s="208">
        <f t="shared" si="13"/>
        <v>0</v>
      </c>
      <c r="J58" s="209">
        <f t="shared" si="13"/>
        <v>0</v>
      </c>
      <c r="K58" s="210">
        <f t="shared" si="13"/>
        <v>0</v>
      </c>
      <c r="L58" s="211">
        <f t="shared" si="13"/>
        <v>0</v>
      </c>
      <c r="M58" s="212">
        <f t="shared" si="13"/>
        <v>0</v>
      </c>
      <c r="N58" s="207">
        <f t="shared" si="13"/>
        <v>0</v>
      </c>
      <c r="O58" s="208">
        <f t="shared" si="13"/>
        <v>0</v>
      </c>
      <c r="P58" s="208">
        <f t="shared" si="13"/>
        <v>0</v>
      </c>
      <c r="Q58" s="208">
        <f t="shared" si="13"/>
        <v>0</v>
      </c>
      <c r="R58" s="208">
        <f t="shared" si="13"/>
        <v>0</v>
      </c>
      <c r="S58" s="211">
        <f t="shared" si="13"/>
        <v>0</v>
      </c>
      <c r="T58" s="213">
        <f t="shared" si="13"/>
        <v>0</v>
      </c>
      <c r="U58" s="214">
        <f t="shared" si="13"/>
        <v>0</v>
      </c>
      <c r="V58" s="208">
        <f t="shared" si="13"/>
        <v>0</v>
      </c>
      <c r="W58" s="213">
        <f t="shared" si="13"/>
        <v>0</v>
      </c>
      <c r="X58" s="207">
        <f t="shared" si="13"/>
        <v>0</v>
      </c>
      <c r="Y58" s="207">
        <f t="shared" si="13"/>
        <v>0</v>
      </c>
      <c r="Z58" s="215">
        <f t="shared" si="13"/>
        <v>0</v>
      </c>
      <c r="AA58" s="216">
        <v>0</v>
      </c>
      <c r="AB58" s="217">
        <v>0</v>
      </c>
    </row>
    <row r="59" spans="1:30" ht="15.75" customHeight="1" x14ac:dyDescent="0.2">
      <c r="M59" s="218"/>
      <c r="U59" s="218"/>
    </row>
    <row r="60" spans="1:30" ht="15.75" customHeight="1" x14ac:dyDescent="0.2">
      <c r="M60" s="218"/>
      <c r="U60" s="218"/>
    </row>
    <row r="61" spans="1:30" ht="15.75" customHeight="1" x14ac:dyDescent="0.2">
      <c r="M61" s="218"/>
      <c r="U61" s="218"/>
    </row>
    <row r="62" spans="1:30" ht="15.75" customHeight="1" x14ac:dyDescent="0.2">
      <c r="M62" s="218"/>
      <c r="U62" s="218"/>
    </row>
    <row r="63" spans="1:30" ht="15.75" customHeight="1" x14ac:dyDescent="0.2">
      <c r="M63" s="218"/>
      <c r="U63" s="218"/>
    </row>
    <row r="64" spans="1:30" ht="15.75" customHeight="1" x14ac:dyDescent="0.2">
      <c r="M64" s="218"/>
      <c r="U64" s="218"/>
    </row>
    <row r="65" spans="13:21" ht="15.75" customHeight="1" x14ac:dyDescent="0.2">
      <c r="M65" s="218"/>
      <c r="U65" s="218"/>
    </row>
    <row r="66" spans="13:21" ht="15.75" customHeight="1" x14ac:dyDescent="0.2">
      <c r="M66" s="218"/>
      <c r="U66" s="218"/>
    </row>
    <row r="67" spans="13:21" ht="15.75" customHeight="1" x14ac:dyDescent="0.2">
      <c r="M67" s="218"/>
      <c r="U67" s="218"/>
    </row>
    <row r="68" spans="13:21" ht="15.75" customHeight="1" x14ac:dyDescent="0.2">
      <c r="M68" s="218"/>
      <c r="U68" s="218"/>
    </row>
    <row r="69" spans="13:21" ht="15.75" customHeight="1" x14ac:dyDescent="0.2">
      <c r="M69" s="218"/>
      <c r="U69" s="218"/>
    </row>
    <row r="70" spans="13:21" ht="15.75" customHeight="1" x14ac:dyDescent="0.2">
      <c r="M70" s="218"/>
      <c r="U70" s="218"/>
    </row>
    <row r="71" spans="13:21" ht="15.75" customHeight="1" x14ac:dyDescent="0.2">
      <c r="M71" s="218"/>
      <c r="U71" s="218"/>
    </row>
    <row r="72" spans="13:21" ht="15.75" customHeight="1" x14ac:dyDescent="0.2">
      <c r="M72" s="218"/>
      <c r="U72" s="218"/>
    </row>
    <row r="73" spans="13:21" ht="15.75" customHeight="1" x14ac:dyDescent="0.2">
      <c r="M73" s="218"/>
      <c r="U73" s="218"/>
    </row>
    <row r="74" spans="13:21" ht="15.75" customHeight="1" x14ac:dyDescent="0.2">
      <c r="M74" s="218"/>
      <c r="U74" s="218"/>
    </row>
    <row r="75" spans="13:21" ht="15.75" customHeight="1" x14ac:dyDescent="0.2">
      <c r="M75" s="218"/>
      <c r="U75" s="218"/>
    </row>
    <row r="76" spans="13:21" ht="15.75" customHeight="1" x14ac:dyDescent="0.2">
      <c r="M76" s="218"/>
      <c r="U76" s="218"/>
    </row>
    <row r="77" spans="13:21" ht="15.75" customHeight="1" x14ac:dyDescent="0.2">
      <c r="M77" s="218"/>
      <c r="U77" s="218"/>
    </row>
    <row r="78" spans="13:21" ht="15.75" customHeight="1" x14ac:dyDescent="0.2">
      <c r="M78" s="218"/>
      <c r="U78" s="218"/>
    </row>
    <row r="79" spans="13:21" ht="15.75" customHeight="1" x14ac:dyDescent="0.2">
      <c r="M79" s="218"/>
      <c r="U79" s="218"/>
    </row>
    <row r="80" spans="13:21" ht="15.75" customHeight="1" x14ac:dyDescent="0.2">
      <c r="M80" s="218"/>
      <c r="U80" s="218"/>
    </row>
    <row r="81" spans="13:21" ht="15.75" customHeight="1" x14ac:dyDescent="0.2">
      <c r="M81" s="218"/>
      <c r="U81" s="218"/>
    </row>
    <row r="82" spans="13:21" ht="15.75" customHeight="1" x14ac:dyDescent="0.2">
      <c r="M82" s="218"/>
      <c r="U82" s="218"/>
    </row>
    <row r="83" spans="13:21" ht="15.75" customHeight="1" x14ac:dyDescent="0.2">
      <c r="M83" s="218"/>
      <c r="U83" s="218"/>
    </row>
    <row r="84" spans="13:21" ht="15.75" customHeight="1" x14ac:dyDescent="0.2">
      <c r="M84" s="218"/>
      <c r="U84" s="218"/>
    </row>
    <row r="85" spans="13:21" ht="15.75" customHeight="1" x14ac:dyDescent="0.2">
      <c r="M85" s="218"/>
      <c r="U85" s="218"/>
    </row>
    <row r="86" spans="13:21" ht="15.75" customHeight="1" x14ac:dyDescent="0.2">
      <c r="M86" s="218"/>
      <c r="U86" s="218"/>
    </row>
    <row r="87" spans="13:21" ht="15.75" customHeight="1" x14ac:dyDescent="0.2">
      <c r="M87" s="218"/>
      <c r="U87" s="218"/>
    </row>
    <row r="88" spans="13:21" ht="15.75" customHeight="1" x14ac:dyDescent="0.2">
      <c r="M88" s="218"/>
      <c r="U88" s="218"/>
    </row>
    <row r="89" spans="13:21" ht="15.75" customHeight="1" x14ac:dyDescent="0.2">
      <c r="M89" s="218"/>
      <c r="U89" s="218"/>
    </row>
    <row r="90" spans="13:21" ht="15.75" customHeight="1" x14ac:dyDescent="0.2">
      <c r="M90" s="218"/>
      <c r="U90" s="218"/>
    </row>
    <row r="91" spans="13:21" ht="15.75" customHeight="1" x14ac:dyDescent="0.2">
      <c r="M91" s="218"/>
      <c r="U91" s="218"/>
    </row>
    <row r="92" spans="13:21" ht="15.75" customHeight="1" x14ac:dyDescent="0.2">
      <c r="M92" s="218"/>
      <c r="U92" s="218"/>
    </row>
    <row r="93" spans="13:21" ht="15.75" customHeight="1" x14ac:dyDescent="0.2">
      <c r="M93" s="218"/>
      <c r="U93" s="218"/>
    </row>
    <row r="94" spans="13:21" ht="15.75" customHeight="1" x14ac:dyDescent="0.2">
      <c r="M94" s="218"/>
      <c r="U94" s="218"/>
    </row>
    <row r="95" spans="13:21" ht="15.75" customHeight="1" x14ac:dyDescent="0.2">
      <c r="M95" s="218"/>
      <c r="U95" s="218"/>
    </row>
    <row r="96" spans="13:21" ht="15.75" customHeight="1" x14ac:dyDescent="0.2">
      <c r="M96" s="218"/>
      <c r="U96" s="218"/>
    </row>
    <row r="97" spans="13:21" ht="15.75" customHeight="1" x14ac:dyDescent="0.2">
      <c r="M97" s="218"/>
      <c r="U97" s="218"/>
    </row>
    <row r="98" spans="13:21" ht="15.75" customHeight="1" x14ac:dyDescent="0.2">
      <c r="M98" s="218"/>
      <c r="U98" s="218"/>
    </row>
    <row r="99" spans="13:21" ht="15.75" customHeight="1" x14ac:dyDescent="0.2">
      <c r="M99" s="218"/>
      <c r="U99" s="218"/>
    </row>
    <row r="100" spans="13:21" ht="15.75" customHeight="1" x14ac:dyDescent="0.2">
      <c r="M100" s="218"/>
      <c r="U100" s="218"/>
    </row>
    <row r="101" spans="13:21" ht="15.75" customHeight="1" x14ac:dyDescent="0.2">
      <c r="M101" s="218"/>
      <c r="U101" s="218"/>
    </row>
    <row r="102" spans="13:21" ht="15.75" customHeight="1" x14ac:dyDescent="0.2">
      <c r="M102" s="218"/>
      <c r="U102" s="218"/>
    </row>
    <row r="103" spans="13:21" ht="15.75" customHeight="1" x14ac:dyDescent="0.2">
      <c r="M103" s="218"/>
      <c r="U103" s="218"/>
    </row>
    <row r="104" spans="13:21" ht="15.75" customHeight="1" x14ac:dyDescent="0.2">
      <c r="M104" s="218"/>
      <c r="U104" s="218"/>
    </row>
    <row r="105" spans="13:21" ht="15.75" customHeight="1" x14ac:dyDescent="0.2">
      <c r="M105" s="218"/>
      <c r="U105" s="218"/>
    </row>
    <row r="106" spans="13:21" ht="15.75" customHeight="1" x14ac:dyDescent="0.2">
      <c r="M106" s="218"/>
      <c r="U106" s="218"/>
    </row>
    <row r="107" spans="13:21" ht="15.75" customHeight="1" x14ac:dyDescent="0.2">
      <c r="M107" s="218"/>
      <c r="U107" s="218"/>
    </row>
    <row r="108" spans="13:21" ht="15.75" customHeight="1" x14ac:dyDescent="0.2">
      <c r="M108" s="218"/>
      <c r="U108" s="218"/>
    </row>
    <row r="109" spans="13:21" ht="15.75" customHeight="1" x14ac:dyDescent="0.2">
      <c r="M109" s="218"/>
      <c r="U109" s="218"/>
    </row>
    <row r="110" spans="13:21" ht="15.75" customHeight="1" x14ac:dyDescent="0.2">
      <c r="M110" s="218"/>
      <c r="U110" s="218"/>
    </row>
    <row r="111" spans="13:21" ht="15.75" customHeight="1" x14ac:dyDescent="0.2">
      <c r="M111" s="218"/>
      <c r="U111" s="218"/>
    </row>
    <row r="112" spans="13:21" ht="15.75" customHeight="1" x14ac:dyDescent="0.2">
      <c r="M112" s="218"/>
      <c r="U112" s="218"/>
    </row>
    <row r="113" spans="13:21" ht="15.75" customHeight="1" x14ac:dyDescent="0.2">
      <c r="M113" s="218"/>
      <c r="U113" s="218"/>
    </row>
    <row r="114" spans="13:21" ht="15.75" customHeight="1" x14ac:dyDescent="0.2">
      <c r="M114" s="218"/>
      <c r="U114" s="218"/>
    </row>
    <row r="115" spans="13:21" ht="15.75" customHeight="1" x14ac:dyDescent="0.2">
      <c r="M115" s="218"/>
      <c r="U115" s="218"/>
    </row>
    <row r="116" spans="13:21" ht="15.75" customHeight="1" x14ac:dyDescent="0.2">
      <c r="M116" s="218"/>
      <c r="U116" s="218"/>
    </row>
    <row r="117" spans="13:21" ht="15.75" customHeight="1" x14ac:dyDescent="0.2">
      <c r="M117" s="218"/>
      <c r="U117" s="218"/>
    </row>
    <row r="118" spans="13:21" ht="15.75" customHeight="1" x14ac:dyDescent="0.2">
      <c r="M118" s="218"/>
      <c r="U118" s="218"/>
    </row>
    <row r="119" spans="13:21" ht="15.75" customHeight="1" x14ac:dyDescent="0.2">
      <c r="M119" s="218"/>
      <c r="U119" s="218"/>
    </row>
    <row r="120" spans="13:21" ht="15.75" customHeight="1" x14ac:dyDescent="0.2">
      <c r="M120" s="218"/>
      <c r="U120" s="218"/>
    </row>
    <row r="121" spans="13:21" ht="15.75" customHeight="1" x14ac:dyDescent="0.2">
      <c r="M121" s="218"/>
      <c r="U121" s="218"/>
    </row>
    <row r="122" spans="13:21" ht="15.75" customHeight="1" x14ac:dyDescent="0.2">
      <c r="M122" s="218"/>
      <c r="U122" s="218"/>
    </row>
    <row r="123" spans="13:21" ht="15.75" customHeight="1" x14ac:dyDescent="0.2">
      <c r="M123" s="218"/>
      <c r="U123" s="218"/>
    </row>
    <row r="124" spans="13:21" ht="15.75" customHeight="1" x14ac:dyDescent="0.2">
      <c r="M124" s="218"/>
      <c r="U124" s="218"/>
    </row>
    <row r="125" spans="13:21" ht="15.75" customHeight="1" x14ac:dyDescent="0.2">
      <c r="M125" s="218"/>
      <c r="U125" s="218"/>
    </row>
    <row r="126" spans="13:21" ht="15.75" customHeight="1" x14ac:dyDescent="0.2">
      <c r="M126" s="218"/>
      <c r="U126" s="218"/>
    </row>
    <row r="127" spans="13:21" ht="15.75" customHeight="1" x14ac:dyDescent="0.2">
      <c r="M127" s="218"/>
      <c r="U127" s="218"/>
    </row>
    <row r="128" spans="13:21" ht="15.75" customHeight="1" x14ac:dyDescent="0.2">
      <c r="M128" s="218"/>
      <c r="U128" s="218"/>
    </row>
    <row r="129" spans="13:21" ht="15.75" customHeight="1" x14ac:dyDescent="0.2">
      <c r="M129" s="218"/>
      <c r="U129" s="218"/>
    </row>
    <row r="130" spans="13:21" ht="15.75" customHeight="1" x14ac:dyDescent="0.2">
      <c r="M130" s="218"/>
      <c r="U130" s="218"/>
    </row>
    <row r="131" spans="13:21" ht="15.75" customHeight="1" x14ac:dyDescent="0.2">
      <c r="M131" s="218"/>
      <c r="U131" s="218"/>
    </row>
    <row r="132" spans="13:21" ht="15.75" customHeight="1" x14ac:dyDescent="0.2">
      <c r="M132" s="218"/>
      <c r="U132" s="218"/>
    </row>
    <row r="133" spans="13:21" ht="15.75" customHeight="1" x14ac:dyDescent="0.2">
      <c r="M133" s="218"/>
      <c r="U133" s="218"/>
    </row>
    <row r="134" spans="13:21" ht="15.75" customHeight="1" x14ac:dyDescent="0.2">
      <c r="M134" s="218"/>
      <c r="U134" s="218"/>
    </row>
    <row r="135" spans="13:21" ht="15.75" customHeight="1" x14ac:dyDescent="0.2">
      <c r="M135" s="218"/>
      <c r="U135" s="218"/>
    </row>
    <row r="136" spans="13:21" ht="15.75" customHeight="1" x14ac:dyDescent="0.2">
      <c r="M136" s="218"/>
      <c r="U136" s="218"/>
    </row>
    <row r="137" spans="13:21" ht="15.75" customHeight="1" x14ac:dyDescent="0.2">
      <c r="M137" s="218"/>
      <c r="U137" s="218"/>
    </row>
    <row r="138" spans="13:21" ht="15.75" customHeight="1" x14ac:dyDescent="0.2">
      <c r="M138" s="218"/>
      <c r="U138" s="218"/>
    </row>
    <row r="139" spans="13:21" ht="15.75" customHeight="1" x14ac:dyDescent="0.2">
      <c r="M139" s="218"/>
      <c r="U139" s="218"/>
    </row>
    <row r="140" spans="13:21" ht="15.75" customHeight="1" x14ac:dyDescent="0.2">
      <c r="M140" s="218"/>
      <c r="U140" s="218"/>
    </row>
    <row r="141" spans="13:21" ht="15.75" customHeight="1" x14ac:dyDescent="0.2">
      <c r="M141" s="218"/>
      <c r="U141" s="218"/>
    </row>
    <row r="142" spans="13:21" ht="15.75" customHeight="1" x14ac:dyDescent="0.2">
      <c r="M142" s="218"/>
      <c r="U142" s="218"/>
    </row>
    <row r="143" spans="13:21" ht="15.75" customHeight="1" x14ac:dyDescent="0.2">
      <c r="M143" s="218"/>
      <c r="U143" s="218"/>
    </row>
    <row r="144" spans="13:21" ht="15.75" customHeight="1" x14ac:dyDescent="0.2">
      <c r="M144" s="218"/>
      <c r="U144" s="218"/>
    </row>
    <row r="145" spans="13:21" ht="15.75" customHeight="1" x14ac:dyDescent="0.2">
      <c r="M145" s="218"/>
      <c r="U145" s="218"/>
    </row>
    <row r="146" spans="13:21" ht="15.75" customHeight="1" x14ac:dyDescent="0.2">
      <c r="M146" s="218"/>
      <c r="U146" s="218"/>
    </row>
    <row r="147" spans="13:21" ht="15.75" customHeight="1" x14ac:dyDescent="0.2">
      <c r="M147" s="218"/>
      <c r="U147" s="218"/>
    </row>
    <row r="148" spans="13:21" ht="15.75" customHeight="1" x14ac:dyDescent="0.2">
      <c r="M148" s="218"/>
      <c r="U148" s="218"/>
    </row>
    <row r="149" spans="13:21" ht="15.75" customHeight="1" x14ac:dyDescent="0.2">
      <c r="M149" s="218"/>
      <c r="U149" s="218"/>
    </row>
    <row r="150" spans="13:21" ht="15.75" customHeight="1" x14ac:dyDescent="0.2">
      <c r="M150" s="218"/>
      <c r="U150" s="218"/>
    </row>
    <row r="151" spans="13:21" ht="15.75" customHeight="1" x14ac:dyDescent="0.2">
      <c r="M151" s="218"/>
      <c r="U151" s="218"/>
    </row>
    <row r="152" spans="13:21" ht="15.75" customHeight="1" x14ac:dyDescent="0.2">
      <c r="M152" s="218"/>
      <c r="U152" s="218"/>
    </row>
    <row r="153" spans="13:21" ht="15.75" customHeight="1" x14ac:dyDescent="0.2">
      <c r="M153" s="218"/>
      <c r="U153" s="218"/>
    </row>
    <row r="154" spans="13:21" ht="15.75" customHeight="1" x14ac:dyDescent="0.2">
      <c r="M154" s="218"/>
      <c r="U154" s="218"/>
    </row>
    <row r="155" spans="13:21" ht="15.75" customHeight="1" x14ac:dyDescent="0.2">
      <c r="M155" s="218"/>
      <c r="U155" s="218"/>
    </row>
    <row r="156" spans="13:21" ht="15.75" customHeight="1" x14ac:dyDescent="0.2">
      <c r="M156" s="218"/>
      <c r="U156" s="218"/>
    </row>
    <row r="157" spans="13:21" ht="15.75" customHeight="1" x14ac:dyDescent="0.2">
      <c r="M157" s="218"/>
      <c r="U157" s="218"/>
    </row>
    <row r="158" spans="13:21" ht="15.75" customHeight="1" x14ac:dyDescent="0.2">
      <c r="M158" s="218"/>
      <c r="U158" s="218"/>
    </row>
    <row r="159" spans="13:21" ht="15.75" customHeight="1" x14ac:dyDescent="0.2">
      <c r="M159" s="218"/>
      <c r="U159" s="218"/>
    </row>
    <row r="160" spans="13:21" ht="15.75" customHeight="1" x14ac:dyDescent="0.2">
      <c r="M160" s="218"/>
      <c r="U160" s="218"/>
    </row>
    <row r="161" spans="13:21" ht="15.75" customHeight="1" x14ac:dyDescent="0.2">
      <c r="M161" s="218"/>
      <c r="U161" s="218"/>
    </row>
    <row r="162" spans="13:21" ht="15.75" customHeight="1" x14ac:dyDescent="0.2">
      <c r="M162" s="218"/>
      <c r="U162" s="218"/>
    </row>
    <row r="163" spans="13:21" ht="15.75" customHeight="1" x14ac:dyDescent="0.2">
      <c r="M163" s="218"/>
      <c r="U163" s="218"/>
    </row>
    <row r="164" spans="13:21" ht="15.75" customHeight="1" x14ac:dyDescent="0.2">
      <c r="M164" s="218"/>
      <c r="U164" s="218"/>
    </row>
    <row r="165" spans="13:21" ht="15.75" customHeight="1" x14ac:dyDescent="0.2">
      <c r="M165" s="218"/>
      <c r="U165" s="218"/>
    </row>
    <row r="166" spans="13:21" ht="15.75" customHeight="1" x14ac:dyDescent="0.2">
      <c r="M166" s="218"/>
      <c r="U166" s="218"/>
    </row>
    <row r="167" spans="13:21" ht="15.75" customHeight="1" x14ac:dyDescent="0.2">
      <c r="M167" s="218"/>
      <c r="U167" s="218"/>
    </row>
    <row r="168" spans="13:21" ht="15.75" customHeight="1" x14ac:dyDescent="0.2">
      <c r="M168" s="218"/>
      <c r="U168" s="218"/>
    </row>
    <row r="169" spans="13:21" ht="15.75" customHeight="1" x14ac:dyDescent="0.2">
      <c r="M169" s="218"/>
      <c r="U169" s="218"/>
    </row>
    <row r="170" spans="13:21" ht="15.75" customHeight="1" x14ac:dyDescent="0.2">
      <c r="M170" s="218"/>
      <c r="U170" s="218"/>
    </row>
    <row r="171" spans="13:21" ht="15.75" customHeight="1" x14ac:dyDescent="0.2">
      <c r="M171" s="218"/>
      <c r="U171" s="218"/>
    </row>
    <row r="172" spans="13:21" ht="15.75" customHeight="1" x14ac:dyDescent="0.2">
      <c r="M172" s="218"/>
      <c r="U172" s="218"/>
    </row>
    <row r="173" spans="13:21" ht="15.75" customHeight="1" x14ac:dyDescent="0.2">
      <c r="M173" s="218"/>
      <c r="U173" s="218"/>
    </row>
    <row r="174" spans="13:21" ht="15.75" customHeight="1" x14ac:dyDescent="0.2">
      <c r="M174" s="218"/>
      <c r="U174" s="218"/>
    </row>
    <row r="175" spans="13:21" ht="15.75" customHeight="1" x14ac:dyDescent="0.2">
      <c r="M175" s="218"/>
      <c r="U175" s="218"/>
    </row>
    <row r="176" spans="13:21" ht="15.75" customHeight="1" x14ac:dyDescent="0.2">
      <c r="M176" s="218"/>
      <c r="U176" s="218"/>
    </row>
    <row r="177" spans="13:21" ht="15.75" customHeight="1" x14ac:dyDescent="0.2">
      <c r="M177" s="218"/>
      <c r="U177" s="218"/>
    </row>
    <row r="178" spans="13:21" ht="15.75" customHeight="1" x14ac:dyDescent="0.2">
      <c r="M178" s="218"/>
      <c r="U178" s="218"/>
    </row>
    <row r="179" spans="13:21" ht="15.75" customHeight="1" x14ac:dyDescent="0.2">
      <c r="M179" s="218"/>
      <c r="U179" s="218"/>
    </row>
    <row r="180" spans="13:21" ht="15.75" customHeight="1" x14ac:dyDescent="0.2">
      <c r="M180" s="218"/>
      <c r="U180" s="218"/>
    </row>
    <row r="181" spans="13:21" ht="15.75" customHeight="1" x14ac:dyDescent="0.2">
      <c r="M181" s="218"/>
      <c r="U181" s="218"/>
    </row>
    <row r="182" spans="13:21" ht="15.75" customHeight="1" x14ac:dyDescent="0.2">
      <c r="M182" s="218"/>
      <c r="U182" s="218"/>
    </row>
    <row r="183" spans="13:21" ht="15.75" customHeight="1" x14ac:dyDescent="0.2">
      <c r="M183" s="218"/>
      <c r="U183" s="218"/>
    </row>
    <row r="184" spans="13:21" ht="15.75" customHeight="1" x14ac:dyDescent="0.2">
      <c r="M184" s="218"/>
      <c r="U184" s="218"/>
    </row>
    <row r="185" spans="13:21" ht="15.75" customHeight="1" x14ac:dyDescent="0.2">
      <c r="M185" s="218"/>
      <c r="U185" s="218"/>
    </row>
    <row r="186" spans="13:21" ht="15.75" customHeight="1" x14ac:dyDescent="0.2">
      <c r="M186" s="218"/>
      <c r="U186" s="218"/>
    </row>
    <row r="187" spans="13:21" ht="15.75" customHeight="1" x14ac:dyDescent="0.2">
      <c r="M187" s="218"/>
      <c r="U187" s="218"/>
    </row>
    <row r="188" spans="13:21" ht="15.75" customHeight="1" x14ac:dyDescent="0.2">
      <c r="M188" s="218"/>
      <c r="U188" s="218"/>
    </row>
    <row r="189" spans="13:21" ht="15.75" customHeight="1" x14ac:dyDescent="0.2">
      <c r="M189" s="218"/>
      <c r="U189" s="218"/>
    </row>
    <row r="190" spans="13:21" ht="15.75" customHeight="1" x14ac:dyDescent="0.2">
      <c r="M190" s="218"/>
      <c r="U190" s="218"/>
    </row>
    <row r="191" spans="13:21" ht="15.75" customHeight="1" x14ac:dyDescent="0.2">
      <c r="M191" s="218"/>
      <c r="U191" s="218"/>
    </row>
    <row r="192" spans="13:21" ht="15.75" customHeight="1" x14ac:dyDescent="0.2">
      <c r="M192" s="218"/>
      <c r="U192" s="218"/>
    </row>
    <row r="193" spans="13:21" ht="15.75" customHeight="1" x14ac:dyDescent="0.2">
      <c r="M193" s="218"/>
      <c r="U193" s="218"/>
    </row>
    <row r="194" spans="13:21" ht="15.75" customHeight="1" x14ac:dyDescent="0.2">
      <c r="M194" s="218"/>
      <c r="U194" s="218"/>
    </row>
    <row r="195" spans="13:21" ht="15.75" customHeight="1" x14ac:dyDescent="0.2">
      <c r="M195" s="218"/>
      <c r="U195" s="218"/>
    </row>
    <row r="196" spans="13:21" ht="15.75" customHeight="1" x14ac:dyDescent="0.2">
      <c r="M196" s="218"/>
      <c r="U196" s="218"/>
    </row>
    <row r="197" spans="13:21" ht="15.75" customHeight="1" x14ac:dyDescent="0.2">
      <c r="M197" s="218"/>
      <c r="U197" s="218"/>
    </row>
    <row r="198" spans="13:21" ht="15.75" customHeight="1" x14ac:dyDescent="0.2">
      <c r="M198" s="218"/>
      <c r="U198" s="218"/>
    </row>
    <row r="199" spans="13:21" ht="15.75" customHeight="1" x14ac:dyDescent="0.2">
      <c r="M199" s="218"/>
      <c r="U199" s="218"/>
    </row>
    <row r="200" spans="13:21" ht="15.75" customHeight="1" x14ac:dyDescent="0.2">
      <c r="M200" s="218"/>
      <c r="U200" s="218"/>
    </row>
    <row r="201" spans="13:21" ht="15.75" customHeight="1" x14ac:dyDescent="0.2">
      <c r="M201" s="218"/>
      <c r="U201" s="218"/>
    </row>
    <row r="202" spans="13:21" ht="15.75" customHeight="1" x14ac:dyDescent="0.2">
      <c r="M202" s="218"/>
      <c r="U202" s="218"/>
    </row>
    <row r="203" spans="13:21" ht="15.75" customHeight="1" x14ac:dyDescent="0.2">
      <c r="M203" s="218"/>
      <c r="U203" s="218"/>
    </row>
    <row r="204" spans="13:21" ht="15.75" customHeight="1" x14ac:dyDescent="0.2">
      <c r="M204" s="218"/>
      <c r="U204" s="218"/>
    </row>
    <row r="205" spans="13:21" ht="15.75" customHeight="1" x14ac:dyDescent="0.2">
      <c r="M205" s="218"/>
      <c r="U205" s="218"/>
    </row>
    <row r="206" spans="13:21" ht="15.75" customHeight="1" x14ac:dyDescent="0.2">
      <c r="M206" s="218"/>
      <c r="U206" s="218"/>
    </row>
    <row r="207" spans="13:21" ht="15.75" customHeight="1" x14ac:dyDescent="0.2">
      <c r="M207" s="218"/>
      <c r="U207" s="218"/>
    </row>
    <row r="208" spans="13:21" ht="15.75" customHeight="1" x14ac:dyDescent="0.2">
      <c r="M208" s="218"/>
      <c r="U208" s="218"/>
    </row>
    <row r="209" spans="13:21" ht="15.75" customHeight="1" x14ac:dyDescent="0.2">
      <c r="M209" s="218"/>
      <c r="U209" s="218"/>
    </row>
    <row r="210" spans="13:21" ht="15.75" customHeight="1" x14ac:dyDescent="0.2">
      <c r="M210" s="218"/>
      <c r="U210" s="218"/>
    </row>
    <row r="211" spans="13:21" ht="15.75" customHeight="1" x14ac:dyDescent="0.2">
      <c r="M211" s="218"/>
      <c r="U211" s="218"/>
    </row>
    <row r="212" spans="13:21" ht="15.75" customHeight="1" x14ac:dyDescent="0.2">
      <c r="M212" s="218"/>
      <c r="U212" s="218"/>
    </row>
    <row r="213" spans="13:21" ht="15.75" customHeight="1" x14ac:dyDescent="0.2">
      <c r="M213" s="218"/>
      <c r="U213" s="218"/>
    </row>
    <row r="214" spans="13:21" ht="15.75" customHeight="1" x14ac:dyDescent="0.2">
      <c r="M214" s="218"/>
      <c r="U214" s="218"/>
    </row>
    <row r="215" spans="13:21" ht="15.75" customHeight="1" x14ac:dyDescent="0.2">
      <c r="M215" s="218"/>
      <c r="U215" s="218"/>
    </row>
    <row r="216" spans="13:21" ht="15.75" customHeight="1" x14ac:dyDescent="0.2">
      <c r="M216" s="218"/>
      <c r="U216" s="218"/>
    </row>
    <row r="217" spans="13:21" ht="15.75" customHeight="1" x14ac:dyDescent="0.2">
      <c r="M217" s="218"/>
      <c r="U217" s="218"/>
    </row>
    <row r="218" spans="13:21" ht="15.75" customHeight="1" x14ac:dyDescent="0.2">
      <c r="M218" s="218"/>
      <c r="U218" s="218"/>
    </row>
    <row r="219" spans="13:21" ht="15.75" customHeight="1" x14ac:dyDescent="0.2">
      <c r="M219" s="218"/>
      <c r="U219" s="218"/>
    </row>
    <row r="220" spans="13:21" ht="15.75" customHeight="1" x14ac:dyDescent="0.2">
      <c r="M220" s="218"/>
      <c r="U220" s="218"/>
    </row>
    <row r="221" spans="13:21" ht="15.75" customHeight="1" x14ac:dyDescent="0.2">
      <c r="M221" s="218"/>
      <c r="U221" s="218"/>
    </row>
    <row r="222" spans="13:21" ht="15.75" customHeight="1" x14ac:dyDescent="0.2">
      <c r="M222" s="218"/>
      <c r="U222" s="218"/>
    </row>
    <row r="223" spans="13:21" ht="15.75" customHeight="1" x14ac:dyDescent="0.2">
      <c r="M223" s="218"/>
      <c r="U223" s="218"/>
    </row>
    <row r="224" spans="13:21" ht="15.75" customHeight="1" x14ac:dyDescent="0.2">
      <c r="M224" s="218"/>
      <c r="U224" s="218"/>
    </row>
    <row r="225" spans="13:21" ht="15.75" customHeight="1" x14ac:dyDescent="0.2">
      <c r="M225" s="218"/>
      <c r="U225" s="218"/>
    </row>
    <row r="226" spans="13:21" ht="15.75" customHeight="1" x14ac:dyDescent="0.2">
      <c r="M226" s="218"/>
      <c r="U226" s="218"/>
    </row>
    <row r="227" spans="13:21" ht="15.75" customHeight="1" x14ac:dyDescent="0.2">
      <c r="M227" s="218"/>
      <c r="U227" s="218"/>
    </row>
    <row r="228" spans="13:21" ht="15.75" customHeight="1" x14ac:dyDescent="0.2">
      <c r="M228" s="218"/>
      <c r="U228" s="218"/>
    </row>
    <row r="229" spans="13:21" ht="15.75" customHeight="1" x14ac:dyDescent="0.2">
      <c r="M229" s="218"/>
      <c r="U229" s="218"/>
    </row>
    <row r="230" spans="13:21" ht="15.75" customHeight="1" x14ac:dyDescent="0.2">
      <c r="M230" s="218"/>
      <c r="U230" s="218"/>
    </row>
    <row r="231" spans="13:21" ht="15.75" customHeight="1" x14ac:dyDescent="0.2">
      <c r="M231" s="218"/>
      <c r="U231" s="218"/>
    </row>
    <row r="232" spans="13:21" ht="15.75" customHeight="1" x14ac:dyDescent="0.2">
      <c r="M232" s="218"/>
      <c r="U232" s="218"/>
    </row>
    <row r="233" spans="13:21" ht="15.75" customHeight="1" x14ac:dyDescent="0.2">
      <c r="M233" s="218"/>
      <c r="U233" s="218"/>
    </row>
    <row r="234" spans="13:21" ht="15.75" customHeight="1" x14ac:dyDescent="0.2">
      <c r="M234" s="218"/>
      <c r="U234" s="218"/>
    </row>
    <row r="235" spans="13:21" ht="15.75" customHeight="1" x14ac:dyDescent="0.2">
      <c r="M235" s="218"/>
      <c r="U235" s="218"/>
    </row>
    <row r="236" spans="13:21" ht="15.75" customHeight="1" x14ac:dyDescent="0.2">
      <c r="M236" s="218"/>
      <c r="U236" s="218"/>
    </row>
    <row r="237" spans="13:21" ht="15.75" customHeight="1" x14ac:dyDescent="0.2">
      <c r="M237" s="218"/>
      <c r="U237" s="218"/>
    </row>
    <row r="238" spans="13:21" ht="15.75" customHeight="1" x14ac:dyDescent="0.2">
      <c r="M238" s="218"/>
      <c r="U238" s="218"/>
    </row>
    <row r="239" spans="13:21" ht="15.75" customHeight="1" x14ac:dyDescent="0.2">
      <c r="M239" s="218"/>
      <c r="U239" s="218"/>
    </row>
    <row r="240" spans="13:21" ht="15.75" customHeight="1" x14ac:dyDescent="0.2">
      <c r="M240" s="218"/>
      <c r="U240" s="218"/>
    </row>
    <row r="241" spans="13:21" ht="15.75" customHeight="1" x14ac:dyDescent="0.2">
      <c r="M241" s="218"/>
      <c r="U241" s="218"/>
    </row>
    <row r="242" spans="13:21" ht="15.75" customHeight="1" x14ac:dyDescent="0.2">
      <c r="M242" s="218"/>
      <c r="U242" s="218"/>
    </row>
    <row r="243" spans="13:21" ht="15.75" customHeight="1" x14ac:dyDescent="0.2">
      <c r="M243" s="218"/>
      <c r="U243" s="218"/>
    </row>
    <row r="244" spans="13:21" ht="15.75" customHeight="1" x14ac:dyDescent="0.2">
      <c r="M244" s="218"/>
      <c r="U244" s="218"/>
    </row>
    <row r="245" spans="13:21" ht="15.75" customHeight="1" x14ac:dyDescent="0.2">
      <c r="M245" s="218"/>
      <c r="U245" s="218"/>
    </row>
    <row r="246" spans="13:21" ht="15.75" customHeight="1" x14ac:dyDescent="0.2">
      <c r="M246" s="218"/>
      <c r="U246" s="218"/>
    </row>
    <row r="247" spans="13:21" ht="15.75" customHeight="1" x14ac:dyDescent="0.2">
      <c r="M247" s="218"/>
      <c r="U247" s="218"/>
    </row>
    <row r="248" spans="13:21" ht="15.75" customHeight="1" x14ac:dyDescent="0.2">
      <c r="M248" s="218"/>
      <c r="U248" s="218"/>
    </row>
    <row r="249" spans="13:21" ht="15.75" customHeight="1" x14ac:dyDescent="0.2">
      <c r="M249" s="218"/>
      <c r="U249" s="218"/>
    </row>
    <row r="250" spans="13:21" ht="15.75" customHeight="1" x14ac:dyDescent="0.2">
      <c r="M250" s="218"/>
      <c r="U250" s="218"/>
    </row>
    <row r="251" spans="13:21" ht="15.75" customHeight="1" x14ac:dyDescent="0.2">
      <c r="M251" s="218"/>
      <c r="U251" s="218"/>
    </row>
    <row r="252" spans="13:21" ht="15.75" customHeight="1" x14ac:dyDescent="0.2">
      <c r="M252" s="218"/>
      <c r="U252" s="218"/>
    </row>
    <row r="253" spans="13:21" ht="15.75" customHeight="1" x14ac:dyDescent="0.2">
      <c r="M253" s="218"/>
      <c r="U253" s="218"/>
    </row>
    <row r="254" spans="13:21" ht="15.75" customHeight="1" x14ac:dyDescent="0.2">
      <c r="M254" s="218"/>
      <c r="U254" s="218"/>
    </row>
    <row r="255" spans="13:21" ht="15.75" customHeight="1" x14ac:dyDescent="0.2">
      <c r="M255" s="218"/>
      <c r="U255" s="218"/>
    </row>
    <row r="256" spans="13:21" ht="15.75" customHeight="1" x14ac:dyDescent="0.2">
      <c r="M256" s="218"/>
      <c r="U256" s="218"/>
    </row>
    <row r="257" spans="13:21" ht="15.75" customHeight="1" x14ac:dyDescent="0.2">
      <c r="M257" s="218"/>
      <c r="U257" s="218"/>
    </row>
    <row r="258" spans="13:21" ht="15.75" customHeight="1" x14ac:dyDescent="0.2">
      <c r="M258" s="218"/>
      <c r="U258" s="218"/>
    </row>
    <row r="259" spans="13:21" ht="15.75" customHeight="1" x14ac:dyDescent="0.2">
      <c r="M259" s="218"/>
      <c r="U259" s="218"/>
    </row>
    <row r="260" spans="13:21" ht="15.75" customHeight="1" x14ac:dyDescent="0.2">
      <c r="M260" s="218"/>
      <c r="U260" s="218"/>
    </row>
    <row r="261" spans="13:21" ht="15.75" customHeight="1" x14ac:dyDescent="0.2">
      <c r="M261" s="218"/>
      <c r="U261" s="218"/>
    </row>
    <row r="262" spans="13:21" ht="15.75" customHeight="1" x14ac:dyDescent="0.2">
      <c r="M262" s="218"/>
      <c r="U262" s="218"/>
    </row>
    <row r="263" spans="13:21" ht="15.75" customHeight="1" x14ac:dyDescent="0.2">
      <c r="M263" s="218"/>
      <c r="U263" s="218"/>
    </row>
    <row r="264" spans="13:21" ht="15.75" customHeight="1" x14ac:dyDescent="0.2">
      <c r="M264" s="218"/>
      <c r="U264" s="218"/>
    </row>
    <row r="265" spans="13:21" ht="15.75" customHeight="1" x14ac:dyDescent="0.2">
      <c r="M265" s="218"/>
      <c r="U265" s="218"/>
    </row>
    <row r="266" spans="13:21" ht="15.75" customHeight="1" x14ac:dyDescent="0.2">
      <c r="M266" s="218"/>
      <c r="U266" s="218"/>
    </row>
    <row r="267" spans="13:21" ht="15.75" customHeight="1" x14ac:dyDescent="0.2">
      <c r="M267" s="218"/>
      <c r="U267" s="218"/>
    </row>
    <row r="268" spans="13:21" ht="15.75" customHeight="1" x14ac:dyDescent="0.2">
      <c r="M268" s="218"/>
      <c r="U268" s="218"/>
    </row>
    <row r="269" spans="13:21" ht="15.75" customHeight="1" x14ac:dyDescent="0.2">
      <c r="M269" s="218"/>
      <c r="U269" s="218"/>
    </row>
    <row r="270" spans="13:21" ht="15.75" customHeight="1" x14ac:dyDescent="0.2">
      <c r="M270" s="218"/>
      <c r="U270" s="218"/>
    </row>
    <row r="271" spans="13:21" ht="15.75" customHeight="1" x14ac:dyDescent="0.2">
      <c r="M271" s="218"/>
      <c r="U271" s="218"/>
    </row>
    <row r="272" spans="13:21" ht="15.75" customHeight="1" x14ac:dyDescent="0.2">
      <c r="M272" s="218"/>
      <c r="U272" s="218"/>
    </row>
    <row r="273" spans="13:21" ht="15.75" customHeight="1" x14ac:dyDescent="0.2">
      <c r="M273" s="218"/>
      <c r="U273" s="218"/>
    </row>
    <row r="274" spans="13:21" ht="15.75" customHeight="1" x14ac:dyDescent="0.2">
      <c r="M274" s="218"/>
      <c r="U274" s="218"/>
    </row>
    <row r="275" spans="13:21" ht="15.75" customHeight="1" x14ac:dyDescent="0.2">
      <c r="M275" s="218"/>
      <c r="U275" s="218"/>
    </row>
    <row r="276" spans="13:21" ht="15.75" customHeight="1" x14ac:dyDescent="0.2">
      <c r="M276" s="218"/>
      <c r="U276" s="218"/>
    </row>
    <row r="277" spans="13:21" ht="15.75" customHeight="1" x14ac:dyDescent="0.2">
      <c r="M277" s="218"/>
      <c r="U277" s="218"/>
    </row>
    <row r="278" spans="13:21" ht="15.75" customHeight="1" x14ac:dyDescent="0.2">
      <c r="M278" s="218"/>
      <c r="U278" s="218"/>
    </row>
    <row r="279" spans="13:21" ht="15.75" customHeight="1" x14ac:dyDescent="0.2">
      <c r="M279" s="218"/>
      <c r="U279" s="218"/>
    </row>
    <row r="280" spans="13:21" ht="15.75" customHeight="1" x14ac:dyDescent="0.2">
      <c r="M280" s="218"/>
      <c r="U280" s="218"/>
    </row>
    <row r="281" spans="13:21" ht="15.75" customHeight="1" x14ac:dyDescent="0.2">
      <c r="M281" s="218"/>
      <c r="U281" s="218"/>
    </row>
    <row r="282" spans="13:21" ht="15.75" customHeight="1" x14ac:dyDescent="0.2">
      <c r="M282" s="218"/>
      <c r="U282" s="218"/>
    </row>
    <row r="283" spans="13:21" ht="15.75" customHeight="1" x14ac:dyDescent="0.2">
      <c r="M283" s="218"/>
      <c r="U283" s="218"/>
    </row>
    <row r="284" spans="13:21" ht="15.75" customHeight="1" x14ac:dyDescent="0.2">
      <c r="M284" s="218"/>
      <c r="U284" s="218"/>
    </row>
    <row r="285" spans="13:21" ht="15.75" customHeight="1" x14ac:dyDescent="0.2">
      <c r="M285" s="218"/>
      <c r="U285" s="218"/>
    </row>
    <row r="286" spans="13:21" ht="15.75" customHeight="1" x14ac:dyDescent="0.2">
      <c r="M286" s="218"/>
      <c r="U286" s="218"/>
    </row>
    <row r="287" spans="13:21" ht="15.75" customHeight="1" x14ac:dyDescent="0.2">
      <c r="M287" s="218"/>
      <c r="U287" s="218"/>
    </row>
    <row r="288" spans="13:21" ht="15.75" customHeight="1" x14ac:dyDescent="0.2">
      <c r="M288" s="218"/>
      <c r="U288" s="218"/>
    </row>
    <row r="289" spans="13:21" ht="15.75" customHeight="1" x14ac:dyDescent="0.2">
      <c r="M289" s="218"/>
      <c r="U289" s="218"/>
    </row>
    <row r="290" spans="13:21" ht="15.75" customHeight="1" x14ac:dyDescent="0.2">
      <c r="M290" s="218"/>
      <c r="U290" s="218"/>
    </row>
    <row r="291" spans="13:21" ht="15.75" customHeight="1" x14ac:dyDescent="0.2">
      <c r="M291" s="218"/>
      <c r="U291" s="218"/>
    </row>
    <row r="292" spans="13:21" ht="15.75" customHeight="1" x14ac:dyDescent="0.2">
      <c r="M292" s="218"/>
      <c r="U292" s="218"/>
    </row>
    <row r="293" spans="13:21" ht="15.75" customHeight="1" x14ac:dyDescent="0.2">
      <c r="M293" s="218"/>
      <c r="U293" s="218"/>
    </row>
    <row r="294" spans="13:21" ht="15.75" customHeight="1" x14ac:dyDescent="0.2">
      <c r="M294" s="218"/>
      <c r="U294" s="218"/>
    </row>
    <row r="295" spans="13:21" ht="15.75" customHeight="1" x14ac:dyDescent="0.2">
      <c r="M295" s="218"/>
      <c r="U295" s="218"/>
    </row>
    <row r="296" spans="13:21" ht="15.75" customHeight="1" x14ac:dyDescent="0.2">
      <c r="M296" s="218"/>
      <c r="U296" s="218"/>
    </row>
    <row r="297" spans="13:21" ht="15.75" customHeight="1" x14ac:dyDescent="0.2">
      <c r="M297" s="218"/>
      <c r="U297" s="218"/>
    </row>
    <row r="298" spans="13:21" ht="15.75" customHeight="1" x14ac:dyDescent="0.2">
      <c r="M298" s="218"/>
      <c r="U298" s="218"/>
    </row>
    <row r="299" spans="13:21" ht="15.75" customHeight="1" x14ac:dyDescent="0.2">
      <c r="M299" s="218"/>
      <c r="U299" s="218"/>
    </row>
    <row r="300" spans="13:21" ht="15.75" customHeight="1" x14ac:dyDescent="0.2">
      <c r="M300" s="218"/>
      <c r="U300" s="218"/>
    </row>
    <row r="301" spans="13:21" ht="15.75" customHeight="1" x14ac:dyDescent="0.2">
      <c r="M301" s="218"/>
      <c r="U301" s="218"/>
    </row>
    <row r="302" spans="13:21" ht="15.75" customHeight="1" x14ac:dyDescent="0.2">
      <c r="M302" s="218"/>
      <c r="U302" s="218"/>
    </row>
    <row r="303" spans="13:21" ht="15.75" customHeight="1" x14ac:dyDescent="0.2">
      <c r="M303" s="218"/>
      <c r="U303" s="218"/>
    </row>
    <row r="304" spans="13:21" ht="15.75" customHeight="1" x14ac:dyDescent="0.2">
      <c r="M304" s="218"/>
      <c r="U304" s="218"/>
    </row>
    <row r="305" spans="13:21" ht="15.75" customHeight="1" x14ac:dyDescent="0.2">
      <c r="M305" s="218"/>
      <c r="U305" s="218"/>
    </row>
    <row r="306" spans="13:21" ht="15.75" customHeight="1" x14ac:dyDescent="0.2">
      <c r="M306" s="218"/>
      <c r="U306" s="218"/>
    </row>
    <row r="307" spans="13:21" ht="15.75" customHeight="1" x14ac:dyDescent="0.2">
      <c r="M307" s="218"/>
      <c r="U307" s="218"/>
    </row>
    <row r="308" spans="13:21" ht="15.75" customHeight="1" x14ac:dyDescent="0.2">
      <c r="M308" s="218"/>
      <c r="U308" s="218"/>
    </row>
    <row r="309" spans="13:21" ht="15.75" customHeight="1" x14ac:dyDescent="0.2">
      <c r="M309" s="218"/>
      <c r="U309" s="218"/>
    </row>
    <row r="310" spans="13:21" ht="15.75" customHeight="1" x14ac:dyDescent="0.2">
      <c r="M310" s="218"/>
      <c r="U310" s="218"/>
    </row>
    <row r="311" spans="13:21" ht="15.75" customHeight="1" x14ac:dyDescent="0.2">
      <c r="M311" s="218"/>
      <c r="U311" s="218"/>
    </row>
    <row r="312" spans="13:21" ht="15.75" customHeight="1" x14ac:dyDescent="0.2">
      <c r="M312" s="218"/>
      <c r="U312" s="218"/>
    </row>
    <row r="313" spans="13:21" ht="15.75" customHeight="1" x14ac:dyDescent="0.2">
      <c r="M313" s="218"/>
      <c r="U313" s="218"/>
    </row>
    <row r="314" spans="13:21" ht="15.75" customHeight="1" x14ac:dyDescent="0.2">
      <c r="M314" s="218"/>
      <c r="U314" s="218"/>
    </row>
    <row r="315" spans="13:21" ht="15.75" customHeight="1" x14ac:dyDescent="0.2">
      <c r="M315" s="218"/>
      <c r="U315" s="218"/>
    </row>
    <row r="316" spans="13:21" ht="15.75" customHeight="1" x14ac:dyDescent="0.2">
      <c r="M316" s="218"/>
      <c r="U316" s="218"/>
    </row>
    <row r="317" spans="13:21" ht="15.75" customHeight="1" x14ac:dyDescent="0.2">
      <c r="M317" s="218"/>
      <c r="U317" s="218"/>
    </row>
    <row r="318" spans="13:21" ht="15.75" customHeight="1" x14ac:dyDescent="0.2">
      <c r="M318" s="218"/>
      <c r="U318" s="218"/>
    </row>
    <row r="319" spans="13:21" ht="15.75" customHeight="1" x14ac:dyDescent="0.2">
      <c r="M319" s="218"/>
      <c r="U319" s="218"/>
    </row>
    <row r="320" spans="13:21" ht="15.75" customHeight="1" x14ac:dyDescent="0.2">
      <c r="M320" s="218"/>
      <c r="U320" s="218"/>
    </row>
    <row r="321" spans="13:21" ht="15.75" customHeight="1" x14ac:dyDescent="0.2">
      <c r="M321" s="218"/>
      <c r="U321" s="218"/>
    </row>
    <row r="322" spans="13:21" ht="15.75" customHeight="1" x14ac:dyDescent="0.2">
      <c r="M322" s="218"/>
      <c r="U322" s="218"/>
    </row>
    <row r="323" spans="13:21" ht="15.75" customHeight="1" x14ac:dyDescent="0.2">
      <c r="M323" s="218"/>
      <c r="U323" s="218"/>
    </row>
    <row r="324" spans="13:21" ht="15.75" customHeight="1" x14ac:dyDescent="0.2">
      <c r="M324" s="218"/>
      <c r="U324" s="218"/>
    </row>
    <row r="325" spans="13:21" ht="15.75" customHeight="1" x14ac:dyDescent="0.2">
      <c r="M325" s="218"/>
      <c r="U325" s="218"/>
    </row>
    <row r="326" spans="13:21" ht="15.75" customHeight="1" x14ac:dyDescent="0.2">
      <c r="M326" s="218"/>
      <c r="U326" s="218"/>
    </row>
    <row r="327" spans="13:21" ht="15.75" customHeight="1" x14ac:dyDescent="0.2">
      <c r="M327" s="218"/>
      <c r="U327" s="218"/>
    </row>
    <row r="328" spans="13:21" ht="15.75" customHeight="1" x14ac:dyDescent="0.2">
      <c r="M328" s="218"/>
      <c r="U328" s="218"/>
    </row>
    <row r="329" spans="13:21" ht="15.75" customHeight="1" x14ac:dyDescent="0.2">
      <c r="M329" s="218"/>
      <c r="U329" s="218"/>
    </row>
    <row r="330" spans="13:21" ht="15.75" customHeight="1" x14ac:dyDescent="0.2">
      <c r="M330" s="218"/>
      <c r="U330" s="218"/>
    </row>
    <row r="331" spans="13:21" ht="15.75" customHeight="1" x14ac:dyDescent="0.2">
      <c r="M331" s="218"/>
      <c r="U331" s="218"/>
    </row>
    <row r="332" spans="13:21" ht="15.75" customHeight="1" x14ac:dyDescent="0.2">
      <c r="M332" s="218"/>
      <c r="U332" s="218"/>
    </row>
    <row r="333" spans="13:21" ht="15.75" customHeight="1" x14ac:dyDescent="0.2">
      <c r="M333" s="218"/>
      <c r="U333" s="218"/>
    </row>
    <row r="334" spans="13:21" ht="15.75" customHeight="1" x14ac:dyDescent="0.2">
      <c r="M334" s="218"/>
      <c r="U334" s="218"/>
    </row>
    <row r="335" spans="13:21" ht="15.75" customHeight="1" x14ac:dyDescent="0.2">
      <c r="M335" s="218"/>
      <c r="U335" s="218"/>
    </row>
    <row r="336" spans="13:21" ht="15.75" customHeight="1" x14ac:dyDescent="0.2">
      <c r="M336" s="218"/>
      <c r="U336" s="218"/>
    </row>
    <row r="337" spans="13:21" ht="15.75" customHeight="1" x14ac:dyDescent="0.2">
      <c r="M337" s="218"/>
      <c r="U337" s="218"/>
    </row>
    <row r="338" spans="13:21" ht="15.75" customHeight="1" x14ac:dyDescent="0.2">
      <c r="M338" s="218"/>
      <c r="U338" s="218"/>
    </row>
    <row r="339" spans="13:21" ht="15.75" customHeight="1" x14ac:dyDescent="0.2">
      <c r="M339" s="218"/>
      <c r="U339" s="218"/>
    </row>
    <row r="340" spans="13:21" ht="15.75" customHeight="1" x14ac:dyDescent="0.2">
      <c r="M340" s="218"/>
      <c r="U340" s="218"/>
    </row>
    <row r="341" spans="13:21" ht="15.75" customHeight="1" x14ac:dyDescent="0.2">
      <c r="M341" s="218"/>
      <c r="U341" s="218"/>
    </row>
    <row r="342" spans="13:21" ht="15.75" customHeight="1" x14ac:dyDescent="0.2">
      <c r="M342" s="218"/>
      <c r="U342" s="218"/>
    </row>
    <row r="343" spans="13:21" ht="15.75" customHeight="1" x14ac:dyDescent="0.2">
      <c r="M343" s="218"/>
      <c r="U343" s="218"/>
    </row>
    <row r="344" spans="13:21" ht="15.75" customHeight="1" x14ac:dyDescent="0.2">
      <c r="M344" s="218"/>
      <c r="U344" s="218"/>
    </row>
    <row r="345" spans="13:21" ht="15.75" customHeight="1" x14ac:dyDescent="0.2">
      <c r="M345" s="218"/>
      <c r="U345" s="218"/>
    </row>
    <row r="346" spans="13:21" ht="15.75" customHeight="1" x14ac:dyDescent="0.2">
      <c r="M346" s="218"/>
      <c r="U346" s="218"/>
    </row>
    <row r="347" spans="13:21" ht="15.75" customHeight="1" x14ac:dyDescent="0.2">
      <c r="M347" s="218"/>
      <c r="U347" s="218"/>
    </row>
    <row r="348" spans="13:21" ht="15.75" customHeight="1" x14ac:dyDescent="0.2">
      <c r="M348" s="218"/>
      <c r="U348" s="218"/>
    </row>
    <row r="349" spans="13:21" ht="15.75" customHeight="1" x14ac:dyDescent="0.2">
      <c r="M349" s="218"/>
      <c r="U349" s="218"/>
    </row>
    <row r="350" spans="13:21" ht="15.75" customHeight="1" x14ac:dyDescent="0.2">
      <c r="M350" s="218"/>
      <c r="U350" s="218"/>
    </row>
    <row r="351" spans="13:21" ht="15.75" customHeight="1" x14ac:dyDescent="0.2">
      <c r="M351" s="218"/>
      <c r="U351" s="218"/>
    </row>
    <row r="352" spans="13:21" ht="15.75" customHeight="1" x14ac:dyDescent="0.2">
      <c r="M352" s="218"/>
      <c r="U352" s="218"/>
    </row>
    <row r="353" spans="13:21" ht="15.75" customHeight="1" x14ac:dyDescent="0.2">
      <c r="M353" s="218"/>
      <c r="U353" s="218"/>
    </row>
    <row r="354" spans="13:21" ht="15.75" customHeight="1" x14ac:dyDescent="0.2">
      <c r="M354" s="218"/>
      <c r="U354" s="218"/>
    </row>
    <row r="355" spans="13:21" ht="15.75" customHeight="1" x14ac:dyDescent="0.2">
      <c r="M355" s="218"/>
      <c r="U355" s="218"/>
    </row>
    <row r="356" spans="13:21" ht="15.75" customHeight="1" x14ac:dyDescent="0.2">
      <c r="M356" s="218"/>
      <c r="U356" s="218"/>
    </row>
    <row r="357" spans="13:21" ht="15.75" customHeight="1" x14ac:dyDescent="0.2">
      <c r="M357" s="218"/>
      <c r="U357" s="218"/>
    </row>
    <row r="358" spans="13:21" ht="15.75" customHeight="1" x14ac:dyDescent="0.2">
      <c r="M358" s="218"/>
      <c r="U358" s="218"/>
    </row>
    <row r="359" spans="13:21" ht="15.75" customHeight="1" x14ac:dyDescent="0.2">
      <c r="M359" s="218"/>
      <c r="U359" s="218"/>
    </row>
    <row r="360" spans="13:21" ht="15.75" customHeight="1" x14ac:dyDescent="0.2">
      <c r="M360" s="218"/>
      <c r="U360" s="218"/>
    </row>
    <row r="361" spans="13:21" ht="15.75" customHeight="1" x14ac:dyDescent="0.2">
      <c r="M361" s="218"/>
      <c r="U361" s="218"/>
    </row>
    <row r="362" spans="13:21" ht="15.75" customHeight="1" x14ac:dyDescent="0.2">
      <c r="M362" s="218"/>
      <c r="U362" s="218"/>
    </row>
    <row r="363" spans="13:21" ht="15.75" customHeight="1" x14ac:dyDescent="0.2">
      <c r="M363" s="218"/>
      <c r="U363" s="218"/>
    </row>
    <row r="364" spans="13:21" ht="15.75" customHeight="1" x14ac:dyDescent="0.2">
      <c r="M364" s="218"/>
      <c r="U364" s="218"/>
    </row>
    <row r="365" spans="13:21" ht="15.75" customHeight="1" x14ac:dyDescent="0.2">
      <c r="M365" s="218"/>
      <c r="U365" s="218"/>
    </row>
    <row r="366" spans="13:21" ht="15.75" customHeight="1" x14ac:dyDescent="0.2">
      <c r="M366" s="218"/>
      <c r="U366" s="218"/>
    </row>
    <row r="367" spans="13:21" ht="15.75" customHeight="1" x14ac:dyDescent="0.2">
      <c r="M367" s="218"/>
      <c r="U367" s="218"/>
    </row>
    <row r="368" spans="13:21" ht="15.75" customHeight="1" x14ac:dyDescent="0.2">
      <c r="M368" s="218"/>
      <c r="U368" s="218"/>
    </row>
    <row r="369" spans="13:21" ht="15.75" customHeight="1" x14ac:dyDescent="0.2">
      <c r="M369" s="218"/>
      <c r="U369" s="218"/>
    </row>
    <row r="370" spans="13:21" ht="15.75" customHeight="1" x14ac:dyDescent="0.2">
      <c r="M370" s="218"/>
      <c r="U370" s="218"/>
    </row>
    <row r="371" spans="13:21" ht="15.75" customHeight="1" x14ac:dyDescent="0.2">
      <c r="M371" s="218"/>
      <c r="U371" s="218"/>
    </row>
    <row r="372" spans="13:21" ht="15.75" customHeight="1" x14ac:dyDescent="0.2">
      <c r="M372" s="218"/>
      <c r="U372" s="218"/>
    </row>
    <row r="373" spans="13:21" ht="15.75" customHeight="1" x14ac:dyDescent="0.2">
      <c r="M373" s="218"/>
      <c r="U373" s="218"/>
    </row>
    <row r="374" spans="13:21" ht="15.75" customHeight="1" x14ac:dyDescent="0.2">
      <c r="M374" s="218"/>
      <c r="U374" s="218"/>
    </row>
    <row r="375" spans="13:21" ht="15.75" customHeight="1" x14ac:dyDescent="0.2">
      <c r="M375" s="218"/>
      <c r="U375" s="218"/>
    </row>
    <row r="376" spans="13:21" ht="15.75" customHeight="1" x14ac:dyDescent="0.2">
      <c r="M376" s="218"/>
      <c r="U376" s="218"/>
    </row>
    <row r="377" spans="13:21" ht="15.75" customHeight="1" x14ac:dyDescent="0.2">
      <c r="M377" s="218"/>
      <c r="U377" s="218"/>
    </row>
    <row r="378" spans="13:21" ht="15.75" customHeight="1" x14ac:dyDescent="0.2">
      <c r="M378" s="218"/>
      <c r="U378" s="218"/>
    </row>
    <row r="379" spans="13:21" ht="15.75" customHeight="1" x14ac:dyDescent="0.2">
      <c r="M379" s="218"/>
      <c r="U379" s="218"/>
    </row>
    <row r="380" spans="13:21" ht="15.75" customHeight="1" x14ac:dyDescent="0.2">
      <c r="M380" s="218"/>
      <c r="U380" s="218"/>
    </row>
    <row r="381" spans="13:21" ht="15.75" customHeight="1" x14ac:dyDescent="0.2">
      <c r="M381" s="218"/>
      <c r="U381" s="218"/>
    </row>
    <row r="382" spans="13:21" ht="15.75" customHeight="1" x14ac:dyDescent="0.2">
      <c r="M382" s="218"/>
      <c r="U382" s="218"/>
    </row>
    <row r="383" spans="13:21" ht="15.75" customHeight="1" x14ac:dyDescent="0.2">
      <c r="M383" s="218"/>
      <c r="U383" s="218"/>
    </row>
    <row r="384" spans="13:21" ht="15.75" customHeight="1" x14ac:dyDescent="0.2">
      <c r="M384" s="218"/>
      <c r="U384" s="218"/>
    </row>
    <row r="385" spans="13:21" ht="15.75" customHeight="1" x14ac:dyDescent="0.2">
      <c r="M385" s="218"/>
      <c r="U385" s="218"/>
    </row>
    <row r="386" spans="13:21" ht="15.75" customHeight="1" x14ac:dyDescent="0.2">
      <c r="M386" s="218"/>
      <c r="U386" s="218"/>
    </row>
    <row r="387" spans="13:21" ht="15.75" customHeight="1" x14ac:dyDescent="0.2">
      <c r="M387" s="218"/>
      <c r="U387" s="218"/>
    </row>
    <row r="388" spans="13:21" ht="15.75" customHeight="1" x14ac:dyDescent="0.2">
      <c r="M388" s="218"/>
      <c r="U388" s="218"/>
    </row>
    <row r="389" spans="13:21" ht="15.75" customHeight="1" x14ac:dyDescent="0.2">
      <c r="M389" s="218"/>
      <c r="U389" s="218"/>
    </row>
    <row r="390" spans="13:21" ht="15.75" customHeight="1" x14ac:dyDescent="0.2">
      <c r="M390" s="218"/>
      <c r="U390" s="218"/>
    </row>
    <row r="391" spans="13:21" ht="15.75" customHeight="1" x14ac:dyDescent="0.2">
      <c r="M391" s="218"/>
      <c r="U391" s="218"/>
    </row>
    <row r="392" spans="13:21" ht="15.75" customHeight="1" x14ac:dyDescent="0.2">
      <c r="M392" s="218"/>
      <c r="U392" s="218"/>
    </row>
    <row r="393" spans="13:21" ht="15.75" customHeight="1" x14ac:dyDescent="0.2">
      <c r="M393" s="218"/>
      <c r="U393" s="218"/>
    </row>
    <row r="394" spans="13:21" ht="15.75" customHeight="1" x14ac:dyDescent="0.2">
      <c r="M394" s="218"/>
      <c r="U394" s="218"/>
    </row>
    <row r="395" spans="13:21" ht="15.75" customHeight="1" x14ac:dyDescent="0.2">
      <c r="M395" s="218"/>
      <c r="U395" s="218"/>
    </row>
    <row r="396" spans="13:21" ht="15.75" customHeight="1" x14ac:dyDescent="0.2">
      <c r="M396" s="218"/>
      <c r="U396" s="218"/>
    </row>
    <row r="397" spans="13:21" ht="15.75" customHeight="1" x14ac:dyDescent="0.2">
      <c r="M397" s="218"/>
      <c r="U397" s="218"/>
    </row>
    <row r="398" spans="13:21" ht="15.75" customHeight="1" x14ac:dyDescent="0.2">
      <c r="M398" s="218"/>
      <c r="U398" s="218"/>
    </row>
    <row r="399" spans="13:21" ht="15.75" customHeight="1" x14ac:dyDescent="0.2">
      <c r="M399" s="218"/>
      <c r="U399" s="218"/>
    </row>
    <row r="400" spans="13:21" ht="15.75" customHeight="1" x14ac:dyDescent="0.2">
      <c r="M400" s="218"/>
      <c r="U400" s="218"/>
    </row>
    <row r="401" spans="13:21" ht="15.75" customHeight="1" x14ac:dyDescent="0.2">
      <c r="M401" s="218"/>
      <c r="U401" s="218"/>
    </row>
    <row r="402" spans="13:21" ht="15.75" customHeight="1" x14ac:dyDescent="0.2">
      <c r="M402" s="218"/>
      <c r="U402" s="218"/>
    </row>
    <row r="403" spans="13:21" ht="15.75" customHeight="1" x14ac:dyDescent="0.2">
      <c r="M403" s="218"/>
      <c r="U403" s="218"/>
    </row>
    <row r="404" spans="13:21" ht="15.75" customHeight="1" x14ac:dyDescent="0.2">
      <c r="M404" s="218"/>
      <c r="U404" s="218"/>
    </row>
    <row r="405" spans="13:21" ht="15.75" customHeight="1" x14ac:dyDescent="0.2">
      <c r="M405" s="218"/>
      <c r="U405" s="218"/>
    </row>
    <row r="406" spans="13:21" ht="15.75" customHeight="1" x14ac:dyDescent="0.2">
      <c r="M406" s="218"/>
      <c r="U406" s="218"/>
    </row>
    <row r="407" spans="13:21" ht="15.75" customHeight="1" x14ac:dyDescent="0.2">
      <c r="M407" s="218"/>
      <c r="U407" s="218"/>
    </row>
    <row r="408" spans="13:21" ht="15.75" customHeight="1" x14ac:dyDescent="0.2">
      <c r="M408" s="218"/>
      <c r="U408" s="218"/>
    </row>
    <row r="409" spans="13:21" ht="15.75" customHeight="1" x14ac:dyDescent="0.2">
      <c r="M409" s="218"/>
      <c r="U409" s="218"/>
    </row>
    <row r="410" spans="13:21" ht="15.75" customHeight="1" x14ac:dyDescent="0.2">
      <c r="M410" s="218"/>
      <c r="U410" s="218"/>
    </row>
    <row r="411" spans="13:21" ht="15.75" customHeight="1" x14ac:dyDescent="0.2">
      <c r="M411" s="218"/>
      <c r="U411" s="218"/>
    </row>
    <row r="412" spans="13:21" ht="15.75" customHeight="1" x14ac:dyDescent="0.2">
      <c r="M412" s="218"/>
      <c r="U412" s="218"/>
    </row>
    <row r="413" spans="13:21" ht="15.75" customHeight="1" x14ac:dyDescent="0.2">
      <c r="M413" s="218"/>
      <c r="U413" s="218"/>
    </row>
    <row r="414" spans="13:21" ht="15.75" customHeight="1" x14ac:dyDescent="0.2">
      <c r="M414" s="218"/>
      <c r="U414" s="218"/>
    </row>
    <row r="415" spans="13:21" ht="15.75" customHeight="1" x14ac:dyDescent="0.2">
      <c r="M415" s="218"/>
      <c r="U415" s="218"/>
    </row>
    <row r="416" spans="13:21" ht="15.75" customHeight="1" x14ac:dyDescent="0.2">
      <c r="M416" s="218"/>
      <c r="U416" s="218"/>
    </row>
    <row r="417" spans="13:21" ht="15.75" customHeight="1" x14ac:dyDescent="0.2">
      <c r="M417" s="218"/>
      <c r="U417" s="218"/>
    </row>
    <row r="418" spans="13:21" ht="15.75" customHeight="1" x14ac:dyDescent="0.2">
      <c r="M418" s="218"/>
      <c r="U418" s="218"/>
    </row>
    <row r="419" spans="13:21" ht="15.75" customHeight="1" x14ac:dyDescent="0.2">
      <c r="M419" s="218"/>
      <c r="U419" s="218"/>
    </row>
    <row r="420" spans="13:21" ht="15.75" customHeight="1" x14ac:dyDescent="0.2">
      <c r="M420" s="218"/>
      <c r="U420" s="218"/>
    </row>
    <row r="421" spans="13:21" ht="15.75" customHeight="1" x14ac:dyDescent="0.2">
      <c r="M421" s="218"/>
      <c r="U421" s="218"/>
    </row>
    <row r="422" spans="13:21" ht="15.75" customHeight="1" x14ac:dyDescent="0.2">
      <c r="M422" s="218"/>
      <c r="U422" s="218"/>
    </row>
    <row r="423" spans="13:21" ht="15.75" customHeight="1" x14ac:dyDescent="0.2">
      <c r="M423" s="218"/>
      <c r="U423" s="218"/>
    </row>
    <row r="424" spans="13:21" ht="15.75" customHeight="1" x14ac:dyDescent="0.2">
      <c r="M424" s="218"/>
      <c r="U424" s="218"/>
    </row>
    <row r="425" spans="13:21" ht="15.75" customHeight="1" x14ac:dyDescent="0.2">
      <c r="M425" s="218"/>
      <c r="U425" s="218"/>
    </row>
    <row r="426" spans="13:21" ht="15.75" customHeight="1" x14ac:dyDescent="0.2">
      <c r="M426" s="218"/>
      <c r="U426" s="218"/>
    </row>
    <row r="427" spans="13:21" ht="15.75" customHeight="1" x14ac:dyDescent="0.2">
      <c r="M427" s="218"/>
      <c r="U427" s="218"/>
    </row>
    <row r="428" spans="13:21" ht="15.75" customHeight="1" x14ac:dyDescent="0.2">
      <c r="M428" s="218"/>
      <c r="U428" s="218"/>
    </row>
    <row r="429" spans="13:21" ht="15.75" customHeight="1" x14ac:dyDescent="0.2">
      <c r="M429" s="218"/>
      <c r="U429" s="218"/>
    </row>
    <row r="430" spans="13:21" ht="15.75" customHeight="1" x14ac:dyDescent="0.2">
      <c r="M430" s="218"/>
      <c r="U430" s="218"/>
    </row>
    <row r="431" spans="13:21" ht="15.75" customHeight="1" x14ac:dyDescent="0.2">
      <c r="M431" s="218"/>
      <c r="U431" s="218"/>
    </row>
    <row r="432" spans="13:21" ht="15.75" customHeight="1" x14ac:dyDescent="0.2">
      <c r="M432" s="218"/>
      <c r="U432" s="218"/>
    </row>
    <row r="433" spans="13:21" ht="15.75" customHeight="1" x14ac:dyDescent="0.2">
      <c r="M433" s="218"/>
      <c r="U433" s="218"/>
    </row>
    <row r="434" spans="13:21" ht="15.75" customHeight="1" x14ac:dyDescent="0.2">
      <c r="M434" s="218"/>
      <c r="U434" s="218"/>
    </row>
    <row r="435" spans="13:21" ht="15.75" customHeight="1" x14ac:dyDescent="0.2">
      <c r="M435" s="218"/>
      <c r="U435" s="218"/>
    </row>
    <row r="436" spans="13:21" ht="15.75" customHeight="1" x14ac:dyDescent="0.2">
      <c r="M436" s="218"/>
      <c r="U436" s="218"/>
    </row>
    <row r="437" spans="13:21" ht="15.75" customHeight="1" x14ac:dyDescent="0.2">
      <c r="M437" s="218"/>
      <c r="U437" s="218"/>
    </row>
    <row r="438" spans="13:21" ht="15.75" customHeight="1" x14ac:dyDescent="0.2">
      <c r="M438" s="218"/>
      <c r="U438" s="218"/>
    </row>
    <row r="439" spans="13:21" ht="15.75" customHeight="1" x14ac:dyDescent="0.2">
      <c r="M439" s="218"/>
      <c r="U439" s="218"/>
    </row>
    <row r="440" spans="13:21" ht="15.75" customHeight="1" x14ac:dyDescent="0.2">
      <c r="M440" s="218"/>
      <c r="U440" s="218"/>
    </row>
    <row r="441" spans="13:21" ht="15.75" customHeight="1" x14ac:dyDescent="0.2">
      <c r="M441" s="218"/>
      <c r="U441" s="218"/>
    </row>
    <row r="442" spans="13:21" ht="15.75" customHeight="1" x14ac:dyDescent="0.2">
      <c r="M442" s="218"/>
      <c r="U442" s="218"/>
    </row>
    <row r="443" spans="13:21" ht="15.75" customHeight="1" x14ac:dyDescent="0.2">
      <c r="M443" s="218"/>
      <c r="U443" s="218"/>
    </row>
    <row r="444" spans="13:21" ht="15.75" customHeight="1" x14ac:dyDescent="0.2">
      <c r="M444" s="218"/>
      <c r="U444" s="218"/>
    </row>
    <row r="445" spans="13:21" ht="15.75" customHeight="1" x14ac:dyDescent="0.2">
      <c r="M445" s="218"/>
      <c r="U445" s="218"/>
    </row>
    <row r="446" spans="13:21" ht="15.75" customHeight="1" x14ac:dyDescent="0.2">
      <c r="M446" s="218"/>
      <c r="U446" s="218"/>
    </row>
    <row r="447" spans="13:21" ht="15.75" customHeight="1" x14ac:dyDescent="0.2">
      <c r="M447" s="218"/>
      <c r="U447" s="218"/>
    </row>
    <row r="448" spans="13:21" ht="15.75" customHeight="1" x14ac:dyDescent="0.2">
      <c r="M448" s="218"/>
      <c r="U448" s="218"/>
    </row>
    <row r="449" spans="13:21" ht="15.75" customHeight="1" x14ac:dyDescent="0.2">
      <c r="M449" s="218"/>
      <c r="U449" s="218"/>
    </row>
    <row r="450" spans="13:21" ht="15.75" customHeight="1" x14ac:dyDescent="0.2">
      <c r="M450" s="218"/>
      <c r="U450" s="218"/>
    </row>
    <row r="451" spans="13:21" ht="15.75" customHeight="1" x14ac:dyDescent="0.2">
      <c r="M451" s="218"/>
      <c r="U451" s="218"/>
    </row>
    <row r="452" spans="13:21" ht="15.75" customHeight="1" x14ac:dyDescent="0.2">
      <c r="M452" s="218"/>
      <c r="U452" s="218"/>
    </row>
    <row r="453" spans="13:21" ht="15.75" customHeight="1" x14ac:dyDescent="0.2">
      <c r="M453" s="218"/>
      <c r="U453" s="218"/>
    </row>
    <row r="454" spans="13:21" ht="15.75" customHeight="1" x14ac:dyDescent="0.2">
      <c r="M454" s="218"/>
      <c r="U454" s="218"/>
    </row>
    <row r="455" spans="13:21" ht="15.75" customHeight="1" x14ac:dyDescent="0.2">
      <c r="M455" s="218"/>
      <c r="U455" s="218"/>
    </row>
    <row r="456" spans="13:21" ht="15.75" customHeight="1" x14ac:dyDescent="0.2">
      <c r="M456" s="218"/>
      <c r="U456" s="218"/>
    </row>
    <row r="457" spans="13:21" ht="15.75" customHeight="1" x14ac:dyDescent="0.2">
      <c r="M457" s="218"/>
      <c r="U457" s="218"/>
    </row>
    <row r="458" spans="13:21" ht="15.75" customHeight="1" x14ac:dyDescent="0.2">
      <c r="M458" s="218"/>
      <c r="U458" s="218"/>
    </row>
    <row r="459" spans="13:21" ht="15.75" customHeight="1" x14ac:dyDescent="0.2">
      <c r="M459" s="218"/>
      <c r="U459" s="218"/>
    </row>
    <row r="460" spans="13:21" ht="15.75" customHeight="1" x14ac:dyDescent="0.2">
      <c r="M460" s="218"/>
      <c r="U460" s="218"/>
    </row>
    <row r="461" spans="13:21" ht="15.75" customHeight="1" x14ac:dyDescent="0.2">
      <c r="M461" s="218"/>
      <c r="U461" s="218"/>
    </row>
    <row r="462" spans="13:21" ht="15.75" customHeight="1" x14ac:dyDescent="0.2">
      <c r="M462" s="218"/>
      <c r="U462" s="218"/>
    </row>
    <row r="463" spans="13:21" ht="15.75" customHeight="1" x14ac:dyDescent="0.2">
      <c r="M463" s="218"/>
      <c r="U463" s="218"/>
    </row>
    <row r="464" spans="13:21" ht="15.75" customHeight="1" x14ac:dyDescent="0.2">
      <c r="M464" s="218"/>
      <c r="U464" s="218"/>
    </row>
    <row r="465" spans="13:21" ht="15.75" customHeight="1" x14ac:dyDescent="0.2">
      <c r="M465" s="218"/>
      <c r="U465" s="218"/>
    </row>
    <row r="466" spans="13:21" ht="15.75" customHeight="1" x14ac:dyDescent="0.2">
      <c r="M466" s="218"/>
      <c r="U466" s="218"/>
    </row>
    <row r="467" spans="13:21" ht="15.75" customHeight="1" x14ac:dyDescent="0.2">
      <c r="M467" s="218"/>
      <c r="U467" s="218"/>
    </row>
    <row r="468" spans="13:21" ht="15.75" customHeight="1" x14ac:dyDescent="0.2">
      <c r="M468" s="218"/>
      <c r="U468" s="218"/>
    </row>
    <row r="469" spans="13:21" ht="15.75" customHeight="1" x14ac:dyDescent="0.2">
      <c r="M469" s="218"/>
      <c r="U469" s="218"/>
    </row>
    <row r="470" spans="13:21" ht="15.75" customHeight="1" x14ac:dyDescent="0.2">
      <c r="M470" s="218"/>
      <c r="U470" s="218"/>
    </row>
    <row r="471" spans="13:21" ht="15.75" customHeight="1" x14ac:dyDescent="0.2">
      <c r="M471" s="218"/>
      <c r="U471" s="218"/>
    </row>
    <row r="472" spans="13:21" ht="15.75" customHeight="1" x14ac:dyDescent="0.2">
      <c r="M472" s="218"/>
      <c r="U472" s="218"/>
    </row>
    <row r="473" spans="13:21" ht="15.75" customHeight="1" x14ac:dyDescent="0.2">
      <c r="M473" s="218"/>
      <c r="U473" s="218"/>
    </row>
    <row r="474" spans="13:21" ht="15.75" customHeight="1" x14ac:dyDescent="0.2">
      <c r="M474" s="218"/>
      <c r="U474" s="218"/>
    </row>
    <row r="475" spans="13:21" ht="15.75" customHeight="1" x14ac:dyDescent="0.2">
      <c r="M475" s="218"/>
      <c r="U475" s="218"/>
    </row>
    <row r="476" spans="13:21" ht="15.75" customHeight="1" x14ac:dyDescent="0.2">
      <c r="M476" s="218"/>
      <c r="U476" s="218"/>
    </row>
    <row r="477" spans="13:21" ht="15.75" customHeight="1" x14ac:dyDescent="0.2">
      <c r="M477" s="218"/>
      <c r="U477" s="218"/>
    </row>
    <row r="478" spans="13:21" ht="15.75" customHeight="1" x14ac:dyDescent="0.2">
      <c r="M478" s="218"/>
      <c r="U478" s="218"/>
    </row>
    <row r="479" spans="13:21" ht="15.75" customHeight="1" x14ac:dyDescent="0.2">
      <c r="M479" s="218"/>
      <c r="U479" s="218"/>
    </row>
    <row r="480" spans="13:21" ht="15.75" customHeight="1" x14ac:dyDescent="0.2">
      <c r="M480" s="218"/>
      <c r="U480" s="218"/>
    </row>
    <row r="481" spans="13:21" ht="15.75" customHeight="1" x14ac:dyDescent="0.2">
      <c r="M481" s="218"/>
      <c r="U481" s="218"/>
    </row>
    <row r="482" spans="13:21" ht="15.75" customHeight="1" x14ac:dyDescent="0.2">
      <c r="M482" s="218"/>
      <c r="U482" s="218"/>
    </row>
    <row r="483" spans="13:21" ht="15.75" customHeight="1" x14ac:dyDescent="0.2">
      <c r="M483" s="218"/>
      <c r="U483" s="218"/>
    </row>
    <row r="484" spans="13:21" ht="15.75" customHeight="1" x14ac:dyDescent="0.2">
      <c r="M484" s="218"/>
      <c r="U484" s="218"/>
    </row>
    <row r="485" spans="13:21" ht="15.75" customHeight="1" x14ac:dyDescent="0.2">
      <c r="M485" s="218"/>
      <c r="U485" s="218"/>
    </row>
    <row r="486" spans="13:21" ht="15.75" customHeight="1" x14ac:dyDescent="0.2">
      <c r="M486" s="218"/>
      <c r="U486" s="218"/>
    </row>
    <row r="487" spans="13:21" ht="15.75" customHeight="1" x14ac:dyDescent="0.2">
      <c r="M487" s="218"/>
      <c r="U487" s="218"/>
    </row>
    <row r="488" spans="13:21" ht="15.75" customHeight="1" x14ac:dyDescent="0.2">
      <c r="M488" s="218"/>
      <c r="U488" s="218"/>
    </row>
    <row r="489" spans="13:21" ht="15.75" customHeight="1" x14ac:dyDescent="0.2">
      <c r="M489" s="218"/>
      <c r="U489" s="218"/>
    </row>
    <row r="490" spans="13:21" ht="15.75" customHeight="1" x14ac:dyDescent="0.2">
      <c r="M490" s="218"/>
      <c r="U490" s="218"/>
    </row>
    <row r="491" spans="13:21" ht="15.75" customHeight="1" x14ac:dyDescent="0.2">
      <c r="M491" s="218"/>
      <c r="U491" s="218"/>
    </row>
    <row r="492" spans="13:21" ht="15.75" customHeight="1" x14ac:dyDescent="0.2">
      <c r="M492" s="218"/>
      <c r="U492" s="218"/>
    </row>
    <row r="493" spans="13:21" ht="15.75" customHeight="1" x14ac:dyDescent="0.2">
      <c r="M493" s="218"/>
      <c r="U493" s="218"/>
    </row>
    <row r="494" spans="13:21" ht="15.75" customHeight="1" x14ac:dyDescent="0.2">
      <c r="M494" s="218"/>
      <c r="U494" s="218"/>
    </row>
    <row r="495" spans="13:21" ht="15.75" customHeight="1" x14ac:dyDescent="0.2">
      <c r="M495" s="218"/>
      <c r="U495" s="218"/>
    </row>
    <row r="496" spans="13:21" ht="15.75" customHeight="1" x14ac:dyDescent="0.2">
      <c r="M496" s="218"/>
      <c r="U496" s="218"/>
    </row>
    <row r="497" spans="13:21" ht="15.75" customHeight="1" x14ac:dyDescent="0.2">
      <c r="M497" s="218"/>
      <c r="U497" s="218"/>
    </row>
    <row r="498" spans="13:21" ht="15.75" customHeight="1" x14ac:dyDescent="0.2">
      <c r="M498" s="218"/>
      <c r="U498" s="218"/>
    </row>
    <row r="499" spans="13:21" ht="15.75" customHeight="1" x14ac:dyDescent="0.2">
      <c r="M499" s="218"/>
      <c r="U499" s="218"/>
    </row>
    <row r="500" spans="13:21" ht="15.75" customHeight="1" x14ac:dyDescent="0.2">
      <c r="M500" s="218"/>
      <c r="U500" s="218"/>
    </row>
    <row r="501" spans="13:21" ht="15.75" customHeight="1" x14ac:dyDescent="0.2">
      <c r="M501" s="218"/>
      <c r="U501" s="218"/>
    </row>
    <row r="502" spans="13:21" ht="15.75" customHeight="1" x14ac:dyDescent="0.2">
      <c r="M502" s="218"/>
      <c r="U502" s="218"/>
    </row>
    <row r="503" spans="13:21" ht="15.75" customHeight="1" x14ac:dyDescent="0.2">
      <c r="M503" s="218"/>
      <c r="U503" s="218"/>
    </row>
    <row r="504" spans="13:21" ht="15.75" customHeight="1" x14ac:dyDescent="0.2">
      <c r="M504" s="218"/>
      <c r="U504" s="218"/>
    </row>
    <row r="505" spans="13:21" ht="15.75" customHeight="1" x14ac:dyDescent="0.2">
      <c r="M505" s="218"/>
      <c r="U505" s="218"/>
    </row>
    <row r="506" spans="13:21" ht="15.75" customHeight="1" x14ac:dyDescent="0.2">
      <c r="M506" s="218"/>
      <c r="U506" s="218"/>
    </row>
    <row r="507" spans="13:21" ht="15.75" customHeight="1" x14ac:dyDescent="0.2">
      <c r="M507" s="218"/>
      <c r="U507" s="218"/>
    </row>
    <row r="508" spans="13:21" ht="15.75" customHeight="1" x14ac:dyDescent="0.2">
      <c r="M508" s="218"/>
      <c r="U508" s="218"/>
    </row>
    <row r="509" spans="13:21" ht="15.75" customHeight="1" x14ac:dyDescent="0.2">
      <c r="M509" s="218"/>
      <c r="U509" s="218"/>
    </row>
    <row r="510" spans="13:21" ht="15.75" customHeight="1" x14ac:dyDescent="0.2">
      <c r="M510" s="218"/>
      <c r="U510" s="218"/>
    </row>
    <row r="511" spans="13:21" ht="15.75" customHeight="1" x14ac:dyDescent="0.2">
      <c r="M511" s="218"/>
      <c r="U511" s="218"/>
    </row>
    <row r="512" spans="13:21" ht="15.75" customHeight="1" x14ac:dyDescent="0.2">
      <c r="M512" s="218"/>
      <c r="U512" s="218"/>
    </row>
    <row r="513" spans="13:21" ht="15.75" customHeight="1" x14ac:dyDescent="0.2">
      <c r="M513" s="218"/>
      <c r="U513" s="218"/>
    </row>
    <row r="514" spans="13:21" ht="15.75" customHeight="1" x14ac:dyDescent="0.2">
      <c r="M514" s="218"/>
      <c r="U514" s="218"/>
    </row>
    <row r="515" spans="13:21" ht="15.75" customHeight="1" x14ac:dyDescent="0.2">
      <c r="M515" s="218"/>
      <c r="U515" s="218"/>
    </row>
    <row r="516" spans="13:21" ht="15.75" customHeight="1" x14ac:dyDescent="0.2">
      <c r="M516" s="218"/>
      <c r="U516" s="218"/>
    </row>
    <row r="517" spans="13:21" ht="15.75" customHeight="1" x14ac:dyDescent="0.2">
      <c r="M517" s="218"/>
      <c r="U517" s="218"/>
    </row>
    <row r="518" spans="13:21" ht="15.75" customHeight="1" x14ac:dyDescent="0.2">
      <c r="M518" s="218"/>
      <c r="U518" s="218"/>
    </row>
    <row r="519" spans="13:21" ht="15.75" customHeight="1" x14ac:dyDescent="0.2">
      <c r="M519" s="218"/>
      <c r="U519" s="218"/>
    </row>
    <row r="520" spans="13:21" ht="15.75" customHeight="1" x14ac:dyDescent="0.2">
      <c r="M520" s="218"/>
      <c r="U520" s="218"/>
    </row>
    <row r="521" spans="13:21" ht="15.75" customHeight="1" x14ac:dyDescent="0.2">
      <c r="M521" s="218"/>
      <c r="U521" s="218"/>
    </row>
    <row r="522" spans="13:21" ht="15.75" customHeight="1" x14ac:dyDescent="0.2">
      <c r="M522" s="218"/>
      <c r="U522" s="218"/>
    </row>
    <row r="523" spans="13:21" ht="15.75" customHeight="1" x14ac:dyDescent="0.2">
      <c r="M523" s="218"/>
      <c r="U523" s="218"/>
    </row>
    <row r="524" spans="13:21" ht="15.75" customHeight="1" x14ac:dyDescent="0.2">
      <c r="M524" s="218"/>
      <c r="U524" s="218"/>
    </row>
    <row r="525" spans="13:21" ht="15.75" customHeight="1" x14ac:dyDescent="0.2">
      <c r="M525" s="218"/>
      <c r="U525" s="218"/>
    </row>
    <row r="526" spans="13:21" ht="15.75" customHeight="1" x14ac:dyDescent="0.2">
      <c r="M526" s="218"/>
      <c r="U526" s="218"/>
    </row>
    <row r="527" spans="13:21" ht="15.75" customHeight="1" x14ac:dyDescent="0.2">
      <c r="M527" s="218"/>
      <c r="U527" s="218"/>
    </row>
    <row r="528" spans="13:21" ht="15.75" customHeight="1" x14ac:dyDescent="0.2">
      <c r="M528" s="218"/>
      <c r="U528" s="218"/>
    </row>
    <row r="529" spans="13:21" ht="15.75" customHeight="1" x14ac:dyDescent="0.2">
      <c r="M529" s="218"/>
      <c r="U529" s="218"/>
    </row>
    <row r="530" spans="13:21" ht="15.75" customHeight="1" x14ac:dyDescent="0.2">
      <c r="M530" s="218"/>
      <c r="U530" s="218"/>
    </row>
    <row r="531" spans="13:21" ht="15.75" customHeight="1" x14ac:dyDescent="0.2">
      <c r="M531" s="218"/>
      <c r="U531" s="218"/>
    </row>
    <row r="532" spans="13:21" ht="15.75" customHeight="1" x14ac:dyDescent="0.2">
      <c r="M532" s="218"/>
      <c r="U532" s="218"/>
    </row>
    <row r="533" spans="13:21" ht="15.75" customHeight="1" x14ac:dyDescent="0.2">
      <c r="M533" s="218"/>
      <c r="U533" s="218"/>
    </row>
    <row r="534" spans="13:21" ht="15.75" customHeight="1" x14ac:dyDescent="0.2">
      <c r="M534" s="218"/>
      <c r="U534" s="218"/>
    </row>
    <row r="535" spans="13:21" ht="15.75" customHeight="1" x14ac:dyDescent="0.2">
      <c r="M535" s="218"/>
      <c r="U535" s="218"/>
    </row>
    <row r="536" spans="13:21" ht="15.75" customHeight="1" x14ac:dyDescent="0.2">
      <c r="M536" s="218"/>
      <c r="U536" s="218"/>
    </row>
    <row r="537" spans="13:21" ht="15.75" customHeight="1" x14ac:dyDescent="0.2">
      <c r="M537" s="218"/>
      <c r="U537" s="218"/>
    </row>
    <row r="538" spans="13:21" ht="15.75" customHeight="1" x14ac:dyDescent="0.2">
      <c r="M538" s="218"/>
      <c r="U538" s="218"/>
    </row>
    <row r="539" spans="13:21" ht="15.75" customHeight="1" x14ac:dyDescent="0.2">
      <c r="M539" s="218"/>
      <c r="U539" s="218"/>
    </row>
    <row r="540" spans="13:21" ht="15.75" customHeight="1" x14ac:dyDescent="0.2">
      <c r="M540" s="218"/>
      <c r="U540" s="218"/>
    </row>
    <row r="541" spans="13:21" ht="15.75" customHeight="1" x14ac:dyDescent="0.2">
      <c r="M541" s="218"/>
      <c r="U541" s="218"/>
    </row>
    <row r="542" spans="13:21" ht="15.75" customHeight="1" x14ac:dyDescent="0.2">
      <c r="M542" s="218"/>
      <c r="U542" s="218"/>
    </row>
    <row r="543" spans="13:21" ht="15.75" customHeight="1" x14ac:dyDescent="0.2">
      <c r="M543" s="218"/>
      <c r="U543" s="218"/>
    </row>
    <row r="544" spans="13:21" ht="15.75" customHeight="1" x14ac:dyDescent="0.2">
      <c r="M544" s="218"/>
      <c r="U544" s="218"/>
    </row>
    <row r="545" spans="13:21" ht="15.75" customHeight="1" x14ac:dyDescent="0.2">
      <c r="M545" s="218"/>
      <c r="U545" s="218"/>
    </row>
    <row r="546" spans="13:21" ht="15.75" customHeight="1" x14ac:dyDescent="0.2">
      <c r="M546" s="218"/>
      <c r="U546" s="218"/>
    </row>
    <row r="547" spans="13:21" ht="15.75" customHeight="1" x14ac:dyDescent="0.2">
      <c r="M547" s="218"/>
      <c r="U547" s="218"/>
    </row>
    <row r="548" spans="13:21" ht="15.75" customHeight="1" x14ac:dyDescent="0.2">
      <c r="M548" s="218"/>
      <c r="U548" s="218"/>
    </row>
    <row r="549" spans="13:21" ht="15.75" customHeight="1" x14ac:dyDescent="0.2">
      <c r="M549" s="218"/>
      <c r="U549" s="218"/>
    </row>
    <row r="550" spans="13:21" ht="15.75" customHeight="1" x14ac:dyDescent="0.2">
      <c r="M550" s="218"/>
      <c r="U550" s="218"/>
    </row>
    <row r="551" spans="13:21" ht="15.75" customHeight="1" x14ac:dyDescent="0.2">
      <c r="M551" s="218"/>
      <c r="U551" s="218"/>
    </row>
    <row r="552" spans="13:21" ht="15.75" customHeight="1" x14ac:dyDescent="0.2">
      <c r="M552" s="218"/>
      <c r="U552" s="218"/>
    </row>
    <row r="553" spans="13:21" ht="15.75" customHeight="1" x14ac:dyDescent="0.2">
      <c r="M553" s="218"/>
      <c r="U553" s="218"/>
    </row>
    <row r="554" spans="13:21" ht="15.75" customHeight="1" x14ac:dyDescent="0.2">
      <c r="M554" s="218"/>
      <c r="U554" s="218"/>
    </row>
    <row r="555" spans="13:21" ht="15.75" customHeight="1" x14ac:dyDescent="0.2">
      <c r="M555" s="218"/>
      <c r="U555" s="218"/>
    </row>
    <row r="556" spans="13:21" ht="15.75" customHeight="1" x14ac:dyDescent="0.2">
      <c r="M556" s="218"/>
      <c r="U556" s="218"/>
    </row>
    <row r="557" spans="13:21" ht="15.75" customHeight="1" x14ac:dyDescent="0.2">
      <c r="M557" s="218"/>
      <c r="U557" s="218"/>
    </row>
    <row r="558" spans="13:21" ht="15.75" customHeight="1" x14ac:dyDescent="0.2">
      <c r="M558" s="218"/>
      <c r="U558" s="218"/>
    </row>
    <row r="559" spans="13:21" ht="15.75" customHeight="1" x14ac:dyDescent="0.2">
      <c r="M559" s="218"/>
      <c r="U559" s="218"/>
    </row>
    <row r="560" spans="13:21" ht="15.75" customHeight="1" x14ac:dyDescent="0.2">
      <c r="M560" s="218"/>
      <c r="U560" s="218"/>
    </row>
    <row r="561" spans="13:21" ht="15.75" customHeight="1" x14ac:dyDescent="0.2">
      <c r="M561" s="218"/>
      <c r="U561" s="218"/>
    </row>
    <row r="562" spans="13:21" ht="15.75" customHeight="1" x14ac:dyDescent="0.2">
      <c r="M562" s="218"/>
      <c r="U562" s="218"/>
    </row>
    <row r="563" spans="13:21" ht="15.75" customHeight="1" x14ac:dyDescent="0.2">
      <c r="M563" s="218"/>
      <c r="U563" s="218"/>
    </row>
    <row r="564" spans="13:21" ht="15.75" customHeight="1" x14ac:dyDescent="0.2">
      <c r="M564" s="218"/>
      <c r="U564" s="218"/>
    </row>
    <row r="565" spans="13:21" ht="15.75" customHeight="1" x14ac:dyDescent="0.2">
      <c r="M565" s="218"/>
      <c r="U565" s="218"/>
    </row>
    <row r="566" spans="13:21" ht="15.75" customHeight="1" x14ac:dyDescent="0.2">
      <c r="M566" s="218"/>
      <c r="U566" s="218"/>
    </row>
    <row r="567" spans="13:21" ht="15.75" customHeight="1" x14ac:dyDescent="0.2">
      <c r="M567" s="218"/>
      <c r="U567" s="218"/>
    </row>
    <row r="568" spans="13:21" ht="15.75" customHeight="1" x14ac:dyDescent="0.2">
      <c r="M568" s="218"/>
      <c r="U568" s="218"/>
    </row>
    <row r="569" spans="13:21" ht="15.75" customHeight="1" x14ac:dyDescent="0.2">
      <c r="M569" s="218"/>
      <c r="U569" s="218"/>
    </row>
    <row r="570" spans="13:21" ht="15.75" customHeight="1" x14ac:dyDescent="0.2">
      <c r="M570" s="218"/>
      <c r="U570" s="218"/>
    </row>
    <row r="571" spans="13:21" ht="15.75" customHeight="1" x14ac:dyDescent="0.2">
      <c r="M571" s="218"/>
      <c r="U571" s="218"/>
    </row>
    <row r="572" spans="13:21" ht="15.75" customHeight="1" x14ac:dyDescent="0.2">
      <c r="M572" s="218"/>
      <c r="U572" s="218"/>
    </row>
    <row r="573" spans="13:21" ht="15.75" customHeight="1" x14ac:dyDescent="0.2">
      <c r="M573" s="218"/>
      <c r="U573" s="218"/>
    </row>
    <row r="574" spans="13:21" ht="15.75" customHeight="1" x14ac:dyDescent="0.2">
      <c r="M574" s="218"/>
      <c r="U574" s="218"/>
    </row>
    <row r="575" spans="13:21" ht="15.75" customHeight="1" x14ac:dyDescent="0.2">
      <c r="M575" s="218"/>
      <c r="U575" s="218"/>
    </row>
    <row r="576" spans="13:21" ht="15.75" customHeight="1" x14ac:dyDescent="0.2">
      <c r="M576" s="218"/>
      <c r="U576" s="218"/>
    </row>
    <row r="577" spans="13:21" ht="15.75" customHeight="1" x14ac:dyDescent="0.2">
      <c r="M577" s="218"/>
      <c r="U577" s="218"/>
    </row>
    <row r="578" spans="13:21" ht="15.75" customHeight="1" x14ac:dyDescent="0.2">
      <c r="M578" s="218"/>
      <c r="U578" s="218"/>
    </row>
    <row r="579" spans="13:21" ht="15.75" customHeight="1" x14ac:dyDescent="0.2">
      <c r="M579" s="218"/>
      <c r="U579" s="218"/>
    </row>
    <row r="580" spans="13:21" ht="15.75" customHeight="1" x14ac:dyDescent="0.2">
      <c r="M580" s="218"/>
      <c r="U580" s="218"/>
    </row>
    <row r="581" spans="13:21" ht="15.75" customHeight="1" x14ac:dyDescent="0.2">
      <c r="M581" s="218"/>
      <c r="U581" s="218"/>
    </row>
    <row r="582" spans="13:21" ht="15.75" customHeight="1" x14ac:dyDescent="0.2">
      <c r="M582" s="218"/>
      <c r="U582" s="218"/>
    </row>
    <row r="583" spans="13:21" ht="15.75" customHeight="1" x14ac:dyDescent="0.2">
      <c r="M583" s="218"/>
      <c r="U583" s="218"/>
    </row>
    <row r="584" spans="13:21" ht="15.75" customHeight="1" x14ac:dyDescent="0.2">
      <c r="M584" s="218"/>
      <c r="U584" s="218"/>
    </row>
    <row r="585" spans="13:21" ht="15.75" customHeight="1" x14ac:dyDescent="0.2">
      <c r="M585" s="218"/>
      <c r="U585" s="218"/>
    </row>
    <row r="586" spans="13:21" ht="15.75" customHeight="1" x14ac:dyDescent="0.2">
      <c r="M586" s="218"/>
      <c r="U586" s="218"/>
    </row>
    <row r="587" spans="13:21" ht="15.75" customHeight="1" x14ac:dyDescent="0.2">
      <c r="M587" s="218"/>
      <c r="U587" s="218"/>
    </row>
    <row r="588" spans="13:21" ht="15.75" customHeight="1" x14ac:dyDescent="0.2">
      <c r="M588" s="218"/>
      <c r="U588" s="218"/>
    </row>
    <row r="589" spans="13:21" ht="15.75" customHeight="1" x14ac:dyDescent="0.2">
      <c r="M589" s="218"/>
      <c r="U589" s="218"/>
    </row>
    <row r="590" spans="13:21" ht="15.75" customHeight="1" x14ac:dyDescent="0.2">
      <c r="M590" s="218"/>
      <c r="U590" s="218"/>
    </row>
    <row r="591" spans="13:21" ht="15.75" customHeight="1" x14ac:dyDescent="0.2">
      <c r="M591" s="218"/>
      <c r="U591" s="218"/>
    </row>
    <row r="592" spans="13:21" ht="15.75" customHeight="1" x14ac:dyDescent="0.2">
      <c r="M592" s="218"/>
      <c r="U592" s="218"/>
    </row>
    <row r="593" spans="13:21" ht="15.75" customHeight="1" x14ac:dyDescent="0.2">
      <c r="M593" s="218"/>
      <c r="U593" s="218"/>
    </row>
    <row r="594" spans="13:21" ht="15.75" customHeight="1" x14ac:dyDescent="0.2">
      <c r="M594" s="218"/>
      <c r="U594" s="218"/>
    </row>
    <row r="595" spans="13:21" ht="15.75" customHeight="1" x14ac:dyDescent="0.2">
      <c r="M595" s="218"/>
      <c r="U595" s="218"/>
    </row>
    <row r="596" spans="13:21" ht="15.75" customHeight="1" x14ac:dyDescent="0.2">
      <c r="M596" s="218"/>
      <c r="U596" s="218"/>
    </row>
    <row r="597" spans="13:21" ht="15.75" customHeight="1" x14ac:dyDescent="0.2">
      <c r="M597" s="218"/>
      <c r="U597" s="218"/>
    </row>
    <row r="598" spans="13:21" ht="15.75" customHeight="1" x14ac:dyDescent="0.2">
      <c r="M598" s="218"/>
      <c r="U598" s="218"/>
    </row>
    <row r="599" spans="13:21" ht="15.75" customHeight="1" x14ac:dyDescent="0.2">
      <c r="M599" s="218"/>
      <c r="U599" s="218"/>
    </row>
    <row r="600" spans="13:21" ht="15.75" customHeight="1" x14ac:dyDescent="0.2">
      <c r="M600" s="218"/>
      <c r="U600" s="218"/>
    </row>
    <row r="601" spans="13:21" ht="15.75" customHeight="1" x14ac:dyDescent="0.2">
      <c r="M601" s="218"/>
      <c r="U601" s="218"/>
    </row>
    <row r="602" spans="13:21" ht="15.75" customHeight="1" x14ac:dyDescent="0.2">
      <c r="M602" s="218"/>
      <c r="U602" s="218"/>
    </row>
    <row r="603" spans="13:21" ht="15.75" customHeight="1" x14ac:dyDescent="0.2">
      <c r="M603" s="218"/>
      <c r="U603" s="218"/>
    </row>
    <row r="604" spans="13:21" ht="15.75" customHeight="1" x14ac:dyDescent="0.2">
      <c r="M604" s="218"/>
      <c r="U604" s="218"/>
    </row>
    <row r="605" spans="13:21" ht="15.75" customHeight="1" x14ac:dyDescent="0.2">
      <c r="M605" s="218"/>
      <c r="U605" s="218"/>
    </row>
    <row r="606" spans="13:21" ht="15.75" customHeight="1" x14ac:dyDescent="0.2">
      <c r="M606" s="218"/>
      <c r="U606" s="218"/>
    </row>
    <row r="607" spans="13:21" ht="15.75" customHeight="1" x14ac:dyDescent="0.2">
      <c r="M607" s="218"/>
      <c r="U607" s="218"/>
    </row>
    <row r="608" spans="13:21" ht="15.75" customHeight="1" x14ac:dyDescent="0.2">
      <c r="M608" s="218"/>
      <c r="U608" s="218"/>
    </row>
    <row r="609" spans="13:21" ht="15.75" customHeight="1" x14ac:dyDescent="0.2">
      <c r="M609" s="218"/>
      <c r="U609" s="218"/>
    </row>
    <row r="610" spans="13:21" ht="15.75" customHeight="1" x14ac:dyDescent="0.2">
      <c r="M610" s="218"/>
      <c r="U610" s="218"/>
    </row>
    <row r="611" spans="13:21" ht="15.75" customHeight="1" x14ac:dyDescent="0.2">
      <c r="M611" s="218"/>
      <c r="U611" s="218"/>
    </row>
    <row r="612" spans="13:21" ht="15.75" customHeight="1" x14ac:dyDescent="0.2">
      <c r="M612" s="218"/>
      <c r="U612" s="218"/>
    </row>
    <row r="613" spans="13:21" ht="15.75" customHeight="1" x14ac:dyDescent="0.2">
      <c r="M613" s="218"/>
      <c r="U613" s="218"/>
    </row>
    <row r="614" spans="13:21" ht="15.75" customHeight="1" x14ac:dyDescent="0.2">
      <c r="M614" s="218"/>
      <c r="U614" s="218"/>
    </row>
    <row r="615" spans="13:21" ht="15.75" customHeight="1" x14ac:dyDescent="0.2">
      <c r="M615" s="218"/>
      <c r="U615" s="218"/>
    </row>
    <row r="616" spans="13:21" ht="15.75" customHeight="1" x14ac:dyDescent="0.2">
      <c r="M616" s="218"/>
      <c r="U616" s="218"/>
    </row>
    <row r="617" spans="13:21" ht="15.75" customHeight="1" x14ac:dyDescent="0.2">
      <c r="M617" s="218"/>
      <c r="U617" s="218"/>
    </row>
    <row r="618" spans="13:21" ht="15.75" customHeight="1" x14ac:dyDescent="0.2">
      <c r="M618" s="218"/>
      <c r="U618" s="218"/>
    </row>
    <row r="619" spans="13:21" ht="15.75" customHeight="1" x14ac:dyDescent="0.2">
      <c r="M619" s="218"/>
      <c r="U619" s="218"/>
    </row>
    <row r="620" spans="13:21" ht="15.75" customHeight="1" x14ac:dyDescent="0.2">
      <c r="M620" s="218"/>
      <c r="U620" s="218"/>
    </row>
    <row r="621" spans="13:21" ht="15.75" customHeight="1" x14ac:dyDescent="0.2">
      <c r="M621" s="218"/>
      <c r="U621" s="218"/>
    </row>
    <row r="622" spans="13:21" ht="15.75" customHeight="1" x14ac:dyDescent="0.2">
      <c r="M622" s="218"/>
      <c r="U622" s="218"/>
    </row>
    <row r="623" spans="13:21" ht="15.75" customHeight="1" x14ac:dyDescent="0.2">
      <c r="M623" s="218"/>
      <c r="U623" s="218"/>
    </row>
    <row r="624" spans="13:21" ht="15.75" customHeight="1" x14ac:dyDescent="0.2">
      <c r="M624" s="218"/>
      <c r="U624" s="218"/>
    </row>
    <row r="625" spans="13:21" ht="15.75" customHeight="1" x14ac:dyDescent="0.2">
      <c r="M625" s="218"/>
      <c r="U625" s="218"/>
    </row>
    <row r="626" spans="13:21" ht="15.75" customHeight="1" x14ac:dyDescent="0.2">
      <c r="M626" s="218"/>
      <c r="U626" s="218"/>
    </row>
    <row r="627" spans="13:21" ht="15.75" customHeight="1" x14ac:dyDescent="0.2">
      <c r="M627" s="218"/>
      <c r="U627" s="218"/>
    </row>
    <row r="628" spans="13:21" ht="15.75" customHeight="1" x14ac:dyDescent="0.2">
      <c r="M628" s="218"/>
      <c r="U628" s="218"/>
    </row>
    <row r="629" spans="13:21" ht="15.75" customHeight="1" x14ac:dyDescent="0.2">
      <c r="M629" s="218"/>
      <c r="U629" s="218"/>
    </row>
    <row r="630" spans="13:21" ht="15.75" customHeight="1" x14ac:dyDescent="0.2">
      <c r="M630" s="218"/>
      <c r="U630" s="218"/>
    </row>
    <row r="631" spans="13:21" ht="15.75" customHeight="1" x14ac:dyDescent="0.2">
      <c r="M631" s="218"/>
      <c r="U631" s="218"/>
    </row>
    <row r="632" spans="13:21" ht="15.75" customHeight="1" x14ac:dyDescent="0.2">
      <c r="M632" s="218"/>
      <c r="U632" s="218"/>
    </row>
    <row r="633" spans="13:21" ht="15.75" customHeight="1" x14ac:dyDescent="0.2">
      <c r="M633" s="218"/>
      <c r="U633" s="218"/>
    </row>
    <row r="634" spans="13:21" ht="15.75" customHeight="1" x14ac:dyDescent="0.2">
      <c r="M634" s="218"/>
      <c r="U634" s="218"/>
    </row>
    <row r="635" spans="13:21" ht="15.75" customHeight="1" x14ac:dyDescent="0.2">
      <c r="M635" s="218"/>
      <c r="U635" s="218"/>
    </row>
    <row r="636" spans="13:21" ht="15.75" customHeight="1" x14ac:dyDescent="0.2">
      <c r="M636" s="218"/>
      <c r="U636" s="218"/>
    </row>
    <row r="637" spans="13:21" ht="15.75" customHeight="1" x14ac:dyDescent="0.2">
      <c r="M637" s="218"/>
      <c r="U637" s="218"/>
    </row>
    <row r="638" spans="13:21" ht="15.75" customHeight="1" x14ac:dyDescent="0.2">
      <c r="M638" s="218"/>
      <c r="U638" s="218"/>
    </row>
    <row r="639" spans="13:21" ht="15.75" customHeight="1" x14ac:dyDescent="0.2">
      <c r="M639" s="218"/>
      <c r="U639" s="218"/>
    </row>
    <row r="640" spans="13:21" ht="15.75" customHeight="1" x14ac:dyDescent="0.2">
      <c r="M640" s="218"/>
      <c r="U640" s="218"/>
    </row>
    <row r="641" spans="13:21" ht="15.75" customHeight="1" x14ac:dyDescent="0.2">
      <c r="M641" s="218"/>
      <c r="U641" s="218"/>
    </row>
    <row r="642" spans="13:21" ht="15.75" customHeight="1" x14ac:dyDescent="0.2">
      <c r="M642" s="218"/>
      <c r="U642" s="218"/>
    </row>
    <row r="643" spans="13:21" ht="15.75" customHeight="1" x14ac:dyDescent="0.2">
      <c r="M643" s="218"/>
      <c r="U643" s="218"/>
    </row>
    <row r="644" spans="13:21" ht="15.75" customHeight="1" x14ac:dyDescent="0.2">
      <c r="M644" s="218"/>
      <c r="U644" s="218"/>
    </row>
    <row r="645" spans="13:21" ht="15.75" customHeight="1" x14ac:dyDescent="0.2">
      <c r="M645" s="218"/>
      <c r="U645" s="218"/>
    </row>
    <row r="646" spans="13:21" ht="15.75" customHeight="1" x14ac:dyDescent="0.2">
      <c r="M646" s="218"/>
      <c r="U646" s="218"/>
    </row>
    <row r="647" spans="13:21" ht="15.75" customHeight="1" x14ac:dyDescent="0.2">
      <c r="M647" s="218"/>
      <c r="U647" s="218"/>
    </row>
    <row r="648" spans="13:21" ht="15.75" customHeight="1" x14ac:dyDescent="0.2">
      <c r="M648" s="218"/>
      <c r="U648" s="218"/>
    </row>
    <row r="649" spans="13:21" ht="15.75" customHeight="1" x14ac:dyDescent="0.2">
      <c r="M649" s="218"/>
      <c r="U649" s="218"/>
    </row>
    <row r="650" spans="13:21" ht="15.75" customHeight="1" x14ac:dyDescent="0.2">
      <c r="M650" s="218"/>
      <c r="U650" s="218"/>
    </row>
    <row r="651" spans="13:21" ht="15.75" customHeight="1" x14ac:dyDescent="0.2">
      <c r="M651" s="218"/>
      <c r="U651" s="218"/>
    </row>
    <row r="652" spans="13:21" ht="15.75" customHeight="1" x14ac:dyDescent="0.2">
      <c r="M652" s="218"/>
      <c r="U652" s="218"/>
    </row>
    <row r="653" spans="13:21" ht="15.75" customHeight="1" x14ac:dyDescent="0.2">
      <c r="M653" s="218"/>
      <c r="U653" s="218"/>
    </row>
    <row r="654" spans="13:21" ht="15.75" customHeight="1" x14ac:dyDescent="0.2">
      <c r="M654" s="218"/>
      <c r="U654" s="218"/>
    </row>
    <row r="655" spans="13:21" ht="15.75" customHeight="1" x14ac:dyDescent="0.2">
      <c r="M655" s="218"/>
      <c r="U655" s="218"/>
    </row>
    <row r="656" spans="13:21" ht="15.75" customHeight="1" x14ac:dyDescent="0.2">
      <c r="M656" s="218"/>
      <c r="U656" s="218"/>
    </row>
    <row r="657" spans="13:21" ht="15.75" customHeight="1" x14ac:dyDescent="0.2">
      <c r="M657" s="218"/>
      <c r="U657" s="218"/>
    </row>
    <row r="658" spans="13:21" ht="15.75" customHeight="1" x14ac:dyDescent="0.2">
      <c r="M658" s="218"/>
      <c r="U658" s="218"/>
    </row>
    <row r="659" spans="13:21" ht="15.75" customHeight="1" x14ac:dyDescent="0.2">
      <c r="M659" s="218"/>
      <c r="U659" s="218"/>
    </row>
    <row r="660" spans="13:21" ht="15.75" customHeight="1" x14ac:dyDescent="0.2">
      <c r="M660" s="218"/>
      <c r="U660" s="218"/>
    </row>
    <row r="661" spans="13:21" ht="15.75" customHeight="1" x14ac:dyDescent="0.2">
      <c r="M661" s="218"/>
      <c r="U661" s="218"/>
    </row>
    <row r="662" spans="13:21" ht="15.75" customHeight="1" x14ac:dyDescent="0.2">
      <c r="M662" s="218"/>
      <c r="U662" s="218"/>
    </row>
    <row r="663" spans="13:21" ht="15.75" customHeight="1" x14ac:dyDescent="0.2">
      <c r="M663" s="218"/>
      <c r="U663" s="218"/>
    </row>
    <row r="664" spans="13:21" ht="15.75" customHeight="1" x14ac:dyDescent="0.2">
      <c r="M664" s="218"/>
      <c r="U664" s="218"/>
    </row>
    <row r="665" spans="13:21" ht="15.75" customHeight="1" x14ac:dyDescent="0.2">
      <c r="M665" s="218"/>
      <c r="U665" s="218"/>
    </row>
    <row r="666" spans="13:21" ht="15.75" customHeight="1" x14ac:dyDescent="0.2">
      <c r="M666" s="218"/>
      <c r="U666" s="218"/>
    </row>
    <row r="667" spans="13:21" ht="15.75" customHeight="1" x14ac:dyDescent="0.2">
      <c r="M667" s="218"/>
      <c r="U667" s="218"/>
    </row>
    <row r="668" spans="13:21" ht="15.75" customHeight="1" x14ac:dyDescent="0.2">
      <c r="M668" s="218"/>
      <c r="U668" s="218"/>
    </row>
    <row r="669" spans="13:21" ht="15.75" customHeight="1" x14ac:dyDescent="0.2">
      <c r="M669" s="218"/>
      <c r="U669" s="218"/>
    </row>
    <row r="670" spans="13:21" ht="15.75" customHeight="1" x14ac:dyDescent="0.2">
      <c r="M670" s="218"/>
      <c r="U670" s="218"/>
    </row>
    <row r="671" spans="13:21" ht="15.75" customHeight="1" x14ac:dyDescent="0.2">
      <c r="M671" s="218"/>
      <c r="U671" s="218"/>
    </row>
    <row r="672" spans="13:21" ht="15.75" customHeight="1" x14ac:dyDescent="0.2">
      <c r="M672" s="218"/>
      <c r="U672" s="218"/>
    </row>
    <row r="673" spans="13:21" ht="15.75" customHeight="1" x14ac:dyDescent="0.2">
      <c r="M673" s="218"/>
      <c r="U673" s="218"/>
    </row>
    <row r="674" spans="13:21" ht="15.75" customHeight="1" x14ac:dyDescent="0.2">
      <c r="M674" s="218"/>
      <c r="U674" s="218"/>
    </row>
    <row r="675" spans="13:21" ht="15.75" customHeight="1" x14ac:dyDescent="0.2">
      <c r="M675" s="218"/>
      <c r="U675" s="218"/>
    </row>
    <row r="676" spans="13:21" ht="15.75" customHeight="1" x14ac:dyDescent="0.2">
      <c r="M676" s="218"/>
      <c r="U676" s="218"/>
    </row>
    <row r="677" spans="13:21" ht="15.75" customHeight="1" x14ac:dyDescent="0.2">
      <c r="M677" s="218"/>
      <c r="U677" s="218"/>
    </row>
    <row r="678" spans="13:21" ht="15.75" customHeight="1" x14ac:dyDescent="0.2">
      <c r="M678" s="218"/>
      <c r="U678" s="218"/>
    </row>
    <row r="679" spans="13:21" ht="15.75" customHeight="1" x14ac:dyDescent="0.2">
      <c r="M679" s="218"/>
      <c r="U679" s="218"/>
    </row>
    <row r="680" spans="13:21" ht="15.75" customHeight="1" x14ac:dyDescent="0.2">
      <c r="M680" s="218"/>
      <c r="U680" s="218"/>
    </row>
    <row r="681" spans="13:21" ht="15.75" customHeight="1" x14ac:dyDescent="0.2">
      <c r="M681" s="218"/>
      <c r="U681" s="218"/>
    </row>
    <row r="682" spans="13:21" ht="15.75" customHeight="1" x14ac:dyDescent="0.2">
      <c r="M682" s="218"/>
      <c r="U682" s="218"/>
    </row>
    <row r="683" spans="13:21" ht="15.75" customHeight="1" x14ac:dyDescent="0.2">
      <c r="M683" s="218"/>
      <c r="U683" s="218"/>
    </row>
    <row r="684" spans="13:21" ht="15.75" customHeight="1" x14ac:dyDescent="0.2">
      <c r="M684" s="218"/>
      <c r="U684" s="218"/>
    </row>
    <row r="685" spans="13:21" ht="15.75" customHeight="1" x14ac:dyDescent="0.2">
      <c r="M685" s="218"/>
      <c r="U685" s="218"/>
    </row>
    <row r="686" spans="13:21" ht="15.75" customHeight="1" x14ac:dyDescent="0.2">
      <c r="M686" s="218"/>
      <c r="U686" s="218"/>
    </row>
    <row r="687" spans="13:21" ht="15.75" customHeight="1" x14ac:dyDescent="0.2">
      <c r="M687" s="218"/>
      <c r="U687" s="218"/>
    </row>
    <row r="688" spans="13:21" ht="15.75" customHeight="1" x14ac:dyDescent="0.2">
      <c r="M688" s="218"/>
      <c r="U688" s="218"/>
    </row>
    <row r="689" spans="13:21" ht="15.75" customHeight="1" x14ac:dyDescent="0.2">
      <c r="M689" s="218"/>
      <c r="U689" s="218"/>
    </row>
    <row r="690" spans="13:21" ht="15.75" customHeight="1" x14ac:dyDescent="0.2">
      <c r="M690" s="218"/>
      <c r="U690" s="218"/>
    </row>
    <row r="691" spans="13:21" ht="15.75" customHeight="1" x14ac:dyDescent="0.2">
      <c r="M691" s="218"/>
      <c r="U691" s="218"/>
    </row>
    <row r="692" spans="13:21" ht="15.75" customHeight="1" x14ac:dyDescent="0.2">
      <c r="M692" s="218"/>
      <c r="U692" s="218"/>
    </row>
    <row r="693" spans="13:21" ht="15.75" customHeight="1" x14ac:dyDescent="0.2">
      <c r="M693" s="218"/>
      <c r="U693" s="218"/>
    </row>
    <row r="694" spans="13:21" ht="15.75" customHeight="1" x14ac:dyDescent="0.2">
      <c r="M694" s="218"/>
      <c r="U694" s="218"/>
    </row>
    <row r="695" spans="13:21" ht="15.75" customHeight="1" x14ac:dyDescent="0.2">
      <c r="M695" s="218"/>
      <c r="U695" s="218"/>
    </row>
    <row r="696" spans="13:21" ht="15.75" customHeight="1" x14ac:dyDescent="0.2">
      <c r="M696" s="218"/>
      <c r="U696" s="218"/>
    </row>
    <row r="697" spans="13:21" ht="15.75" customHeight="1" x14ac:dyDescent="0.2">
      <c r="M697" s="218"/>
      <c r="U697" s="218"/>
    </row>
    <row r="698" spans="13:21" ht="15.75" customHeight="1" x14ac:dyDescent="0.2">
      <c r="M698" s="218"/>
      <c r="U698" s="218"/>
    </row>
    <row r="699" spans="13:21" ht="15.75" customHeight="1" x14ac:dyDescent="0.2">
      <c r="M699" s="218"/>
      <c r="U699" s="218"/>
    </row>
    <row r="700" spans="13:21" ht="15.75" customHeight="1" x14ac:dyDescent="0.2">
      <c r="M700" s="218"/>
      <c r="U700" s="218"/>
    </row>
    <row r="701" spans="13:21" ht="15.75" customHeight="1" x14ac:dyDescent="0.2">
      <c r="M701" s="218"/>
      <c r="U701" s="218"/>
    </row>
    <row r="702" spans="13:21" ht="15.75" customHeight="1" x14ac:dyDescent="0.2">
      <c r="M702" s="218"/>
      <c r="U702" s="218"/>
    </row>
    <row r="703" spans="13:21" ht="15.75" customHeight="1" x14ac:dyDescent="0.2">
      <c r="M703" s="218"/>
      <c r="U703" s="218"/>
    </row>
    <row r="704" spans="13:21" ht="15.75" customHeight="1" x14ac:dyDescent="0.2">
      <c r="M704" s="218"/>
      <c r="U704" s="218"/>
    </row>
    <row r="705" spans="13:21" ht="15.75" customHeight="1" x14ac:dyDescent="0.2">
      <c r="M705" s="218"/>
      <c r="U705" s="218"/>
    </row>
    <row r="706" spans="13:21" ht="15.75" customHeight="1" x14ac:dyDescent="0.2">
      <c r="M706" s="218"/>
      <c r="U706" s="218"/>
    </row>
    <row r="707" spans="13:21" ht="15.75" customHeight="1" x14ac:dyDescent="0.2">
      <c r="M707" s="218"/>
      <c r="U707" s="218"/>
    </row>
    <row r="708" spans="13:21" ht="15.75" customHeight="1" x14ac:dyDescent="0.2">
      <c r="M708" s="218"/>
      <c r="U708" s="218"/>
    </row>
    <row r="709" spans="13:21" ht="15.75" customHeight="1" x14ac:dyDescent="0.2">
      <c r="M709" s="218"/>
      <c r="U709" s="218"/>
    </row>
    <row r="710" spans="13:21" ht="15.75" customHeight="1" x14ac:dyDescent="0.2">
      <c r="M710" s="218"/>
      <c r="U710" s="218"/>
    </row>
    <row r="711" spans="13:21" ht="15.75" customHeight="1" x14ac:dyDescent="0.2">
      <c r="M711" s="218"/>
      <c r="U711" s="218"/>
    </row>
    <row r="712" spans="13:21" ht="15.75" customHeight="1" x14ac:dyDescent="0.2">
      <c r="M712" s="218"/>
      <c r="U712" s="218"/>
    </row>
    <row r="713" spans="13:21" ht="15.75" customHeight="1" x14ac:dyDescent="0.2">
      <c r="M713" s="218"/>
      <c r="U713" s="218"/>
    </row>
    <row r="714" spans="13:21" ht="15.75" customHeight="1" x14ac:dyDescent="0.2">
      <c r="M714" s="218"/>
      <c r="U714" s="218"/>
    </row>
    <row r="715" spans="13:21" ht="15.75" customHeight="1" x14ac:dyDescent="0.2">
      <c r="M715" s="218"/>
      <c r="U715" s="218"/>
    </row>
    <row r="716" spans="13:21" ht="15.75" customHeight="1" x14ac:dyDescent="0.2">
      <c r="M716" s="218"/>
      <c r="U716" s="218"/>
    </row>
    <row r="717" spans="13:21" ht="15.75" customHeight="1" x14ac:dyDescent="0.2">
      <c r="M717" s="218"/>
      <c r="U717" s="218"/>
    </row>
    <row r="718" spans="13:21" ht="15.75" customHeight="1" x14ac:dyDescent="0.2">
      <c r="M718" s="218"/>
      <c r="U718" s="218"/>
    </row>
    <row r="719" spans="13:21" ht="15.75" customHeight="1" x14ac:dyDescent="0.2">
      <c r="M719" s="218"/>
      <c r="U719" s="218"/>
    </row>
    <row r="720" spans="13:21" ht="15.75" customHeight="1" x14ac:dyDescent="0.2">
      <c r="M720" s="218"/>
      <c r="U720" s="218"/>
    </row>
    <row r="721" spans="13:21" ht="15.75" customHeight="1" x14ac:dyDescent="0.2">
      <c r="M721" s="218"/>
      <c r="U721" s="218"/>
    </row>
    <row r="722" spans="13:21" ht="15.75" customHeight="1" x14ac:dyDescent="0.2">
      <c r="M722" s="218"/>
      <c r="U722" s="218"/>
    </row>
    <row r="723" spans="13:21" ht="15.75" customHeight="1" x14ac:dyDescent="0.2">
      <c r="M723" s="218"/>
      <c r="U723" s="218"/>
    </row>
    <row r="724" spans="13:21" ht="15.75" customHeight="1" x14ac:dyDescent="0.2">
      <c r="M724" s="218"/>
      <c r="U724" s="218"/>
    </row>
    <row r="725" spans="13:21" ht="15.75" customHeight="1" x14ac:dyDescent="0.2">
      <c r="M725" s="218"/>
      <c r="U725" s="218"/>
    </row>
    <row r="726" spans="13:21" ht="15.75" customHeight="1" x14ac:dyDescent="0.2">
      <c r="M726" s="218"/>
      <c r="U726" s="218"/>
    </row>
    <row r="727" spans="13:21" ht="15.75" customHeight="1" x14ac:dyDescent="0.2">
      <c r="M727" s="218"/>
      <c r="U727" s="218"/>
    </row>
    <row r="728" spans="13:21" ht="15.75" customHeight="1" x14ac:dyDescent="0.2">
      <c r="M728" s="218"/>
      <c r="U728" s="218"/>
    </row>
    <row r="729" spans="13:21" ht="15.75" customHeight="1" x14ac:dyDescent="0.2">
      <c r="M729" s="218"/>
      <c r="U729" s="218"/>
    </row>
    <row r="730" spans="13:21" ht="15.75" customHeight="1" x14ac:dyDescent="0.2">
      <c r="M730" s="218"/>
      <c r="U730" s="218"/>
    </row>
    <row r="731" spans="13:21" ht="15.75" customHeight="1" x14ac:dyDescent="0.2">
      <c r="M731" s="218"/>
      <c r="U731" s="218"/>
    </row>
    <row r="732" spans="13:21" ht="15.75" customHeight="1" x14ac:dyDescent="0.2">
      <c r="M732" s="218"/>
      <c r="U732" s="218"/>
    </row>
    <row r="733" spans="13:21" ht="15.75" customHeight="1" x14ac:dyDescent="0.2">
      <c r="M733" s="218"/>
      <c r="U733" s="218"/>
    </row>
    <row r="734" spans="13:21" ht="15.75" customHeight="1" x14ac:dyDescent="0.2">
      <c r="M734" s="218"/>
      <c r="U734" s="218"/>
    </row>
    <row r="735" spans="13:21" ht="15.75" customHeight="1" x14ac:dyDescent="0.2">
      <c r="M735" s="218"/>
      <c r="U735" s="218"/>
    </row>
    <row r="736" spans="13:21" ht="15.75" customHeight="1" x14ac:dyDescent="0.2">
      <c r="M736" s="218"/>
      <c r="U736" s="218"/>
    </row>
    <row r="737" spans="13:21" ht="15.75" customHeight="1" x14ac:dyDescent="0.2">
      <c r="M737" s="218"/>
      <c r="U737" s="218"/>
    </row>
    <row r="738" spans="13:21" ht="15.75" customHeight="1" x14ac:dyDescent="0.2">
      <c r="M738" s="218"/>
      <c r="U738" s="218"/>
    </row>
    <row r="739" spans="13:21" ht="15.75" customHeight="1" x14ac:dyDescent="0.2">
      <c r="M739" s="218"/>
      <c r="U739" s="218"/>
    </row>
    <row r="740" spans="13:21" ht="15.75" customHeight="1" x14ac:dyDescent="0.2">
      <c r="M740" s="218"/>
      <c r="U740" s="218"/>
    </row>
    <row r="741" spans="13:21" ht="15.75" customHeight="1" x14ac:dyDescent="0.2">
      <c r="M741" s="218"/>
      <c r="U741" s="218"/>
    </row>
    <row r="742" spans="13:21" ht="15.75" customHeight="1" x14ac:dyDescent="0.2">
      <c r="M742" s="218"/>
      <c r="U742" s="218"/>
    </row>
    <row r="743" spans="13:21" ht="15.75" customHeight="1" x14ac:dyDescent="0.2">
      <c r="M743" s="218"/>
      <c r="U743" s="218"/>
    </row>
    <row r="744" spans="13:21" ht="15.75" customHeight="1" x14ac:dyDescent="0.2">
      <c r="M744" s="218"/>
      <c r="U744" s="218"/>
    </row>
    <row r="745" spans="13:21" ht="15.75" customHeight="1" x14ac:dyDescent="0.2">
      <c r="M745" s="218"/>
      <c r="U745" s="218"/>
    </row>
    <row r="746" spans="13:21" ht="15.75" customHeight="1" x14ac:dyDescent="0.2">
      <c r="M746" s="218"/>
      <c r="U746" s="218"/>
    </row>
    <row r="747" spans="13:21" ht="15.75" customHeight="1" x14ac:dyDescent="0.2">
      <c r="M747" s="218"/>
      <c r="U747" s="218"/>
    </row>
    <row r="748" spans="13:21" ht="15.75" customHeight="1" x14ac:dyDescent="0.2">
      <c r="M748" s="218"/>
      <c r="U748" s="218"/>
    </row>
    <row r="749" spans="13:21" ht="15.75" customHeight="1" x14ac:dyDescent="0.2">
      <c r="M749" s="218"/>
      <c r="U749" s="218"/>
    </row>
    <row r="750" spans="13:21" ht="15.75" customHeight="1" x14ac:dyDescent="0.2">
      <c r="M750" s="218"/>
      <c r="U750" s="218"/>
    </row>
    <row r="751" spans="13:21" ht="15.75" customHeight="1" x14ac:dyDescent="0.2">
      <c r="M751" s="218"/>
      <c r="U751" s="218"/>
    </row>
    <row r="752" spans="13:21" ht="15.75" customHeight="1" x14ac:dyDescent="0.2">
      <c r="M752" s="218"/>
      <c r="U752" s="218"/>
    </row>
    <row r="753" spans="13:21" ht="15.75" customHeight="1" x14ac:dyDescent="0.2">
      <c r="M753" s="218"/>
      <c r="U753" s="218"/>
    </row>
    <row r="754" spans="13:21" ht="15.75" customHeight="1" x14ac:dyDescent="0.2">
      <c r="M754" s="218"/>
      <c r="U754" s="218"/>
    </row>
    <row r="755" spans="13:21" ht="15.75" customHeight="1" x14ac:dyDescent="0.2">
      <c r="M755" s="218"/>
      <c r="U755" s="218"/>
    </row>
    <row r="756" spans="13:21" ht="15.75" customHeight="1" x14ac:dyDescent="0.2">
      <c r="M756" s="218"/>
      <c r="U756" s="218"/>
    </row>
    <row r="757" spans="13:21" ht="15.75" customHeight="1" x14ac:dyDescent="0.2">
      <c r="M757" s="218"/>
      <c r="U757" s="218"/>
    </row>
    <row r="758" spans="13:21" ht="15.75" customHeight="1" x14ac:dyDescent="0.2">
      <c r="M758" s="218"/>
      <c r="U758" s="218"/>
    </row>
    <row r="759" spans="13:21" ht="15.75" customHeight="1" x14ac:dyDescent="0.2">
      <c r="M759" s="218"/>
      <c r="U759" s="218"/>
    </row>
    <row r="760" spans="13:21" ht="15.75" customHeight="1" x14ac:dyDescent="0.2">
      <c r="M760" s="218"/>
      <c r="U760" s="218"/>
    </row>
    <row r="761" spans="13:21" ht="15.75" customHeight="1" x14ac:dyDescent="0.2">
      <c r="M761" s="218"/>
      <c r="U761" s="218"/>
    </row>
    <row r="762" spans="13:21" ht="15.75" customHeight="1" x14ac:dyDescent="0.2">
      <c r="M762" s="218"/>
      <c r="U762" s="218"/>
    </row>
    <row r="763" spans="13:21" ht="15.75" customHeight="1" x14ac:dyDescent="0.2">
      <c r="M763" s="218"/>
      <c r="U763" s="218"/>
    </row>
    <row r="764" spans="13:21" ht="15.75" customHeight="1" x14ac:dyDescent="0.2">
      <c r="M764" s="218"/>
      <c r="U764" s="218"/>
    </row>
    <row r="765" spans="13:21" ht="15.75" customHeight="1" x14ac:dyDescent="0.2">
      <c r="M765" s="218"/>
      <c r="U765" s="218"/>
    </row>
    <row r="766" spans="13:21" ht="15.75" customHeight="1" x14ac:dyDescent="0.2">
      <c r="M766" s="218"/>
      <c r="U766" s="218"/>
    </row>
    <row r="767" spans="13:21" ht="15.75" customHeight="1" x14ac:dyDescent="0.2">
      <c r="M767" s="218"/>
      <c r="U767" s="218"/>
    </row>
    <row r="768" spans="13:21" ht="15.75" customHeight="1" x14ac:dyDescent="0.2">
      <c r="M768" s="218"/>
      <c r="U768" s="218"/>
    </row>
    <row r="769" spans="13:21" ht="15.75" customHeight="1" x14ac:dyDescent="0.2">
      <c r="M769" s="218"/>
      <c r="U769" s="218"/>
    </row>
    <row r="770" spans="13:21" ht="15.75" customHeight="1" x14ac:dyDescent="0.2">
      <c r="M770" s="218"/>
      <c r="U770" s="218"/>
    </row>
    <row r="771" spans="13:21" ht="15.75" customHeight="1" x14ac:dyDescent="0.2">
      <c r="M771" s="218"/>
      <c r="U771" s="218"/>
    </row>
    <row r="772" spans="13:21" ht="15.75" customHeight="1" x14ac:dyDescent="0.2">
      <c r="M772" s="218"/>
      <c r="U772" s="218"/>
    </row>
    <row r="773" spans="13:21" ht="15.75" customHeight="1" x14ac:dyDescent="0.2">
      <c r="M773" s="218"/>
      <c r="U773" s="218"/>
    </row>
    <row r="774" spans="13:21" ht="15.75" customHeight="1" x14ac:dyDescent="0.2">
      <c r="M774" s="218"/>
      <c r="U774" s="218"/>
    </row>
    <row r="775" spans="13:21" ht="15.75" customHeight="1" x14ac:dyDescent="0.2">
      <c r="M775" s="218"/>
      <c r="U775" s="218"/>
    </row>
    <row r="776" spans="13:21" ht="15.75" customHeight="1" x14ac:dyDescent="0.2">
      <c r="M776" s="218"/>
      <c r="U776" s="218"/>
    </row>
    <row r="777" spans="13:21" ht="15.75" customHeight="1" x14ac:dyDescent="0.2">
      <c r="M777" s="218"/>
      <c r="U777" s="218"/>
    </row>
    <row r="778" spans="13:21" ht="15.75" customHeight="1" x14ac:dyDescent="0.2">
      <c r="M778" s="218"/>
      <c r="U778" s="218"/>
    </row>
    <row r="779" spans="13:21" ht="15.75" customHeight="1" x14ac:dyDescent="0.2">
      <c r="M779" s="218"/>
      <c r="U779" s="218"/>
    </row>
    <row r="780" spans="13:21" ht="15.75" customHeight="1" x14ac:dyDescent="0.2">
      <c r="M780" s="218"/>
      <c r="U780" s="218"/>
    </row>
    <row r="781" spans="13:21" ht="15.75" customHeight="1" x14ac:dyDescent="0.2">
      <c r="M781" s="218"/>
      <c r="U781" s="218"/>
    </row>
    <row r="782" spans="13:21" ht="15.75" customHeight="1" x14ac:dyDescent="0.2">
      <c r="M782" s="218"/>
      <c r="U782" s="218"/>
    </row>
    <row r="783" spans="13:21" ht="15.75" customHeight="1" x14ac:dyDescent="0.2">
      <c r="M783" s="218"/>
      <c r="U783" s="218"/>
    </row>
    <row r="784" spans="13:21" ht="15.75" customHeight="1" x14ac:dyDescent="0.2">
      <c r="M784" s="218"/>
      <c r="U784" s="218"/>
    </row>
    <row r="785" spans="13:21" ht="15.75" customHeight="1" x14ac:dyDescent="0.2">
      <c r="M785" s="218"/>
      <c r="U785" s="218"/>
    </row>
    <row r="786" spans="13:21" ht="15.75" customHeight="1" x14ac:dyDescent="0.2">
      <c r="M786" s="218"/>
      <c r="U786" s="218"/>
    </row>
    <row r="787" spans="13:21" ht="15.75" customHeight="1" x14ac:dyDescent="0.2">
      <c r="M787" s="218"/>
      <c r="U787" s="218"/>
    </row>
    <row r="788" spans="13:21" ht="15.75" customHeight="1" x14ac:dyDescent="0.2">
      <c r="M788" s="218"/>
      <c r="U788" s="218"/>
    </row>
    <row r="789" spans="13:21" ht="15.75" customHeight="1" x14ac:dyDescent="0.2">
      <c r="M789" s="218"/>
      <c r="U789" s="218"/>
    </row>
    <row r="790" spans="13:21" ht="15.75" customHeight="1" x14ac:dyDescent="0.2">
      <c r="M790" s="218"/>
      <c r="U790" s="218"/>
    </row>
    <row r="791" spans="13:21" ht="15.75" customHeight="1" x14ac:dyDescent="0.2">
      <c r="M791" s="218"/>
      <c r="U791" s="218"/>
    </row>
    <row r="792" spans="13:21" ht="15.75" customHeight="1" x14ac:dyDescent="0.2">
      <c r="M792" s="218"/>
      <c r="U792" s="218"/>
    </row>
    <row r="793" spans="13:21" ht="15.75" customHeight="1" x14ac:dyDescent="0.2">
      <c r="M793" s="218"/>
      <c r="U793" s="218"/>
    </row>
    <row r="794" spans="13:21" ht="15.75" customHeight="1" x14ac:dyDescent="0.2">
      <c r="M794" s="218"/>
      <c r="U794" s="218"/>
    </row>
    <row r="795" spans="13:21" ht="15.75" customHeight="1" x14ac:dyDescent="0.2">
      <c r="M795" s="218"/>
      <c r="U795" s="218"/>
    </row>
    <row r="796" spans="13:21" ht="15.75" customHeight="1" x14ac:dyDescent="0.2">
      <c r="M796" s="218"/>
      <c r="U796" s="218"/>
    </row>
    <row r="797" spans="13:21" ht="15.75" customHeight="1" x14ac:dyDescent="0.2">
      <c r="M797" s="218"/>
      <c r="U797" s="218"/>
    </row>
    <row r="798" spans="13:21" ht="15.75" customHeight="1" x14ac:dyDescent="0.2">
      <c r="M798" s="218"/>
      <c r="U798" s="218"/>
    </row>
    <row r="799" spans="13:21" ht="15.75" customHeight="1" x14ac:dyDescent="0.2">
      <c r="M799" s="218"/>
      <c r="U799" s="218"/>
    </row>
    <row r="800" spans="13:21" ht="15.75" customHeight="1" x14ac:dyDescent="0.2">
      <c r="M800" s="218"/>
      <c r="U800" s="218"/>
    </row>
    <row r="801" spans="13:21" ht="15.75" customHeight="1" x14ac:dyDescent="0.2">
      <c r="M801" s="218"/>
      <c r="U801" s="218"/>
    </row>
    <row r="802" spans="13:21" ht="15.75" customHeight="1" x14ac:dyDescent="0.2">
      <c r="M802" s="218"/>
      <c r="U802" s="218"/>
    </row>
    <row r="803" spans="13:21" ht="15.75" customHeight="1" x14ac:dyDescent="0.2">
      <c r="M803" s="218"/>
      <c r="U803" s="218"/>
    </row>
    <row r="804" spans="13:21" ht="15.75" customHeight="1" x14ac:dyDescent="0.2">
      <c r="M804" s="218"/>
      <c r="U804" s="218"/>
    </row>
    <row r="805" spans="13:21" ht="15.75" customHeight="1" x14ac:dyDescent="0.2">
      <c r="M805" s="218"/>
      <c r="U805" s="218"/>
    </row>
    <row r="806" spans="13:21" ht="15.75" customHeight="1" x14ac:dyDescent="0.2">
      <c r="M806" s="218"/>
      <c r="U806" s="218"/>
    </row>
    <row r="807" spans="13:21" ht="15.75" customHeight="1" x14ac:dyDescent="0.2">
      <c r="M807" s="218"/>
      <c r="U807" s="218"/>
    </row>
    <row r="808" spans="13:21" ht="15.75" customHeight="1" x14ac:dyDescent="0.2">
      <c r="M808" s="218"/>
      <c r="U808" s="218"/>
    </row>
    <row r="809" spans="13:21" ht="15.75" customHeight="1" x14ac:dyDescent="0.2">
      <c r="M809" s="218"/>
      <c r="U809" s="218"/>
    </row>
    <row r="810" spans="13:21" ht="15.75" customHeight="1" x14ac:dyDescent="0.2">
      <c r="M810" s="218"/>
      <c r="U810" s="218"/>
    </row>
    <row r="811" spans="13:21" ht="15.75" customHeight="1" x14ac:dyDescent="0.2">
      <c r="M811" s="218"/>
      <c r="U811" s="218"/>
    </row>
    <row r="812" spans="13:21" ht="15.75" customHeight="1" x14ac:dyDescent="0.2">
      <c r="M812" s="218"/>
      <c r="U812" s="218"/>
    </row>
    <row r="813" spans="13:21" ht="15.75" customHeight="1" x14ac:dyDescent="0.2">
      <c r="M813" s="218"/>
      <c r="U813" s="218"/>
    </row>
    <row r="814" spans="13:21" ht="15.75" customHeight="1" x14ac:dyDescent="0.2">
      <c r="M814" s="218"/>
      <c r="U814" s="218"/>
    </row>
    <row r="815" spans="13:21" ht="15.75" customHeight="1" x14ac:dyDescent="0.2">
      <c r="M815" s="218"/>
      <c r="U815" s="218"/>
    </row>
    <row r="816" spans="13:21" ht="15.75" customHeight="1" x14ac:dyDescent="0.2">
      <c r="M816" s="218"/>
      <c r="U816" s="218"/>
    </row>
    <row r="817" spans="13:21" ht="15.75" customHeight="1" x14ac:dyDescent="0.2">
      <c r="M817" s="218"/>
      <c r="U817" s="218"/>
    </row>
    <row r="818" spans="13:21" ht="15.75" customHeight="1" x14ac:dyDescent="0.2">
      <c r="M818" s="218"/>
      <c r="U818" s="218"/>
    </row>
    <row r="819" spans="13:21" ht="15.75" customHeight="1" x14ac:dyDescent="0.2">
      <c r="M819" s="218"/>
      <c r="U819" s="218"/>
    </row>
    <row r="820" spans="13:21" ht="15.75" customHeight="1" x14ac:dyDescent="0.2">
      <c r="M820" s="218"/>
      <c r="U820" s="218"/>
    </row>
    <row r="821" spans="13:21" ht="15.75" customHeight="1" x14ac:dyDescent="0.2">
      <c r="M821" s="218"/>
      <c r="U821" s="218"/>
    </row>
    <row r="822" spans="13:21" ht="15.75" customHeight="1" x14ac:dyDescent="0.2">
      <c r="M822" s="218"/>
      <c r="U822" s="218"/>
    </row>
    <row r="823" spans="13:21" ht="15.75" customHeight="1" x14ac:dyDescent="0.2">
      <c r="M823" s="218"/>
      <c r="U823" s="218"/>
    </row>
    <row r="824" spans="13:21" ht="15.75" customHeight="1" x14ac:dyDescent="0.2">
      <c r="M824" s="218"/>
      <c r="U824" s="218"/>
    </row>
    <row r="825" spans="13:21" ht="15.75" customHeight="1" x14ac:dyDescent="0.2">
      <c r="M825" s="218"/>
      <c r="U825" s="218"/>
    </row>
    <row r="826" spans="13:21" ht="15.75" customHeight="1" x14ac:dyDescent="0.2">
      <c r="M826" s="218"/>
      <c r="U826" s="218"/>
    </row>
    <row r="827" spans="13:21" ht="15.75" customHeight="1" x14ac:dyDescent="0.2">
      <c r="M827" s="218"/>
      <c r="U827" s="218"/>
    </row>
    <row r="828" spans="13:21" ht="15.75" customHeight="1" x14ac:dyDescent="0.2">
      <c r="M828" s="218"/>
      <c r="U828" s="218"/>
    </row>
    <row r="829" spans="13:21" ht="15.75" customHeight="1" x14ac:dyDescent="0.2">
      <c r="M829" s="218"/>
      <c r="U829" s="218"/>
    </row>
    <row r="830" spans="13:21" ht="15.75" customHeight="1" x14ac:dyDescent="0.2">
      <c r="M830" s="218"/>
      <c r="U830" s="218"/>
    </row>
    <row r="831" spans="13:21" ht="15.75" customHeight="1" x14ac:dyDescent="0.2">
      <c r="M831" s="218"/>
      <c r="U831" s="218"/>
    </row>
    <row r="832" spans="13:21" ht="15.75" customHeight="1" x14ac:dyDescent="0.2">
      <c r="M832" s="218"/>
      <c r="U832" s="218"/>
    </row>
    <row r="833" spans="13:21" ht="15.75" customHeight="1" x14ac:dyDescent="0.2">
      <c r="M833" s="218"/>
      <c r="U833" s="218"/>
    </row>
    <row r="834" spans="13:21" ht="15.75" customHeight="1" x14ac:dyDescent="0.2">
      <c r="M834" s="218"/>
      <c r="U834" s="218"/>
    </row>
    <row r="835" spans="13:21" ht="15.75" customHeight="1" x14ac:dyDescent="0.2">
      <c r="M835" s="218"/>
      <c r="U835" s="218"/>
    </row>
    <row r="836" spans="13:21" ht="15.75" customHeight="1" x14ac:dyDescent="0.2">
      <c r="M836" s="218"/>
      <c r="U836" s="218"/>
    </row>
    <row r="837" spans="13:21" ht="15.75" customHeight="1" x14ac:dyDescent="0.2">
      <c r="M837" s="218"/>
      <c r="U837" s="218"/>
    </row>
    <row r="838" spans="13:21" ht="15.75" customHeight="1" x14ac:dyDescent="0.2">
      <c r="M838" s="218"/>
      <c r="U838" s="218"/>
    </row>
    <row r="839" spans="13:21" ht="15.75" customHeight="1" x14ac:dyDescent="0.2">
      <c r="M839" s="218"/>
      <c r="U839" s="218"/>
    </row>
    <row r="840" spans="13:21" ht="15.75" customHeight="1" x14ac:dyDescent="0.2">
      <c r="M840" s="218"/>
      <c r="U840" s="218"/>
    </row>
    <row r="841" spans="13:21" ht="15.75" customHeight="1" x14ac:dyDescent="0.2">
      <c r="M841" s="218"/>
      <c r="U841" s="218"/>
    </row>
    <row r="842" spans="13:21" ht="15.75" customHeight="1" x14ac:dyDescent="0.2">
      <c r="M842" s="218"/>
      <c r="U842" s="218"/>
    </row>
    <row r="843" spans="13:21" ht="15.75" customHeight="1" x14ac:dyDescent="0.2">
      <c r="M843" s="218"/>
      <c r="U843" s="218"/>
    </row>
    <row r="844" spans="13:21" ht="15.75" customHeight="1" x14ac:dyDescent="0.2">
      <c r="M844" s="218"/>
      <c r="U844" s="218"/>
    </row>
    <row r="845" spans="13:21" ht="15.75" customHeight="1" x14ac:dyDescent="0.2">
      <c r="M845" s="218"/>
      <c r="U845" s="218"/>
    </row>
    <row r="846" spans="13:21" ht="15.75" customHeight="1" x14ac:dyDescent="0.2">
      <c r="M846" s="218"/>
      <c r="U846" s="218"/>
    </row>
    <row r="847" spans="13:21" ht="15.75" customHeight="1" x14ac:dyDescent="0.2">
      <c r="M847" s="218"/>
      <c r="U847" s="218"/>
    </row>
    <row r="848" spans="13:21" ht="15.75" customHeight="1" x14ac:dyDescent="0.2">
      <c r="M848" s="218"/>
      <c r="U848" s="218"/>
    </row>
    <row r="849" spans="13:21" ht="15.75" customHeight="1" x14ac:dyDescent="0.2">
      <c r="M849" s="218"/>
      <c r="U849" s="218"/>
    </row>
    <row r="850" spans="13:21" ht="15.75" customHeight="1" x14ac:dyDescent="0.2">
      <c r="M850" s="218"/>
      <c r="U850" s="218"/>
    </row>
    <row r="851" spans="13:21" ht="15.75" customHeight="1" x14ac:dyDescent="0.2">
      <c r="M851" s="218"/>
      <c r="U851" s="218"/>
    </row>
    <row r="852" spans="13:21" ht="15.75" customHeight="1" x14ac:dyDescent="0.2">
      <c r="M852" s="218"/>
      <c r="U852" s="218"/>
    </row>
    <row r="853" spans="13:21" ht="15.75" customHeight="1" x14ac:dyDescent="0.2">
      <c r="M853" s="218"/>
      <c r="U853" s="218"/>
    </row>
    <row r="854" spans="13:21" ht="15.75" customHeight="1" x14ac:dyDescent="0.2">
      <c r="M854" s="218"/>
      <c r="U854" s="218"/>
    </row>
    <row r="855" spans="13:21" ht="15.75" customHeight="1" x14ac:dyDescent="0.2">
      <c r="M855" s="218"/>
      <c r="U855" s="218"/>
    </row>
    <row r="856" spans="13:21" ht="15.75" customHeight="1" x14ac:dyDescent="0.2">
      <c r="M856" s="218"/>
      <c r="U856" s="218"/>
    </row>
    <row r="857" spans="13:21" ht="15.75" customHeight="1" x14ac:dyDescent="0.2">
      <c r="M857" s="218"/>
      <c r="U857" s="218"/>
    </row>
    <row r="858" spans="13:21" ht="15.75" customHeight="1" x14ac:dyDescent="0.2">
      <c r="M858" s="218"/>
      <c r="U858" s="218"/>
    </row>
    <row r="859" spans="13:21" ht="15.75" customHeight="1" x14ac:dyDescent="0.2">
      <c r="M859" s="218"/>
      <c r="U859" s="218"/>
    </row>
    <row r="860" spans="13:21" ht="15.75" customHeight="1" x14ac:dyDescent="0.2">
      <c r="M860" s="218"/>
      <c r="U860" s="218"/>
    </row>
    <row r="861" spans="13:21" ht="15.75" customHeight="1" x14ac:dyDescent="0.2">
      <c r="M861" s="218"/>
      <c r="U861" s="218"/>
    </row>
    <row r="862" spans="13:21" ht="15.75" customHeight="1" x14ac:dyDescent="0.2">
      <c r="M862" s="218"/>
      <c r="U862" s="218"/>
    </row>
    <row r="863" spans="13:21" ht="15.75" customHeight="1" x14ac:dyDescent="0.2">
      <c r="M863" s="218"/>
      <c r="U863" s="218"/>
    </row>
    <row r="864" spans="13:21" ht="15.75" customHeight="1" x14ac:dyDescent="0.2">
      <c r="M864" s="218"/>
      <c r="U864" s="218"/>
    </row>
    <row r="865" spans="13:21" ht="15.75" customHeight="1" x14ac:dyDescent="0.2">
      <c r="M865" s="218"/>
      <c r="U865" s="218"/>
    </row>
    <row r="866" spans="13:21" ht="15.75" customHeight="1" x14ac:dyDescent="0.2">
      <c r="M866" s="218"/>
      <c r="U866" s="218"/>
    </row>
    <row r="867" spans="13:21" ht="15.75" customHeight="1" x14ac:dyDescent="0.2">
      <c r="M867" s="218"/>
      <c r="U867" s="218"/>
    </row>
    <row r="868" spans="13:21" ht="15.75" customHeight="1" x14ac:dyDescent="0.2">
      <c r="M868" s="218"/>
      <c r="U868" s="218"/>
    </row>
    <row r="869" spans="13:21" ht="15.75" customHeight="1" x14ac:dyDescent="0.2">
      <c r="M869" s="218"/>
      <c r="U869" s="218"/>
    </row>
    <row r="870" spans="13:21" ht="15.75" customHeight="1" x14ac:dyDescent="0.2">
      <c r="M870" s="218"/>
      <c r="U870" s="218"/>
    </row>
    <row r="871" spans="13:21" ht="15.75" customHeight="1" x14ac:dyDescent="0.2">
      <c r="M871" s="218"/>
      <c r="U871" s="218"/>
    </row>
    <row r="872" spans="13:21" ht="15.75" customHeight="1" x14ac:dyDescent="0.2">
      <c r="M872" s="218"/>
      <c r="U872" s="218"/>
    </row>
    <row r="873" spans="13:21" ht="15.75" customHeight="1" x14ac:dyDescent="0.2">
      <c r="M873" s="218"/>
      <c r="U873" s="218"/>
    </row>
    <row r="874" spans="13:21" ht="15.75" customHeight="1" x14ac:dyDescent="0.2">
      <c r="M874" s="218"/>
      <c r="U874" s="218"/>
    </row>
    <row r="875" spans="13:21" ht="15.75" customHeight="1" x14ac:dyDescent="0.2">
      <c r="M875" s="218"/>
      <c r="U875" s="218"/>
    </row>
    <row r="876" spans="13:21" ht="15.75" customHeight="1" x14ac:dyDescent="0.2">
      <c r="M876" s="218"/>
      <c r="U876" s="218"/>
    </row>
    <row r="877" spans="13:21" ht="15.75" customHeight="1" x14ac:dyDescent="0.2">
      <c r="M877" s="218"/>
      <c r="U877" s="218"/>
    </row>
    <row r="878" spans="13:21" ht="15.75" customHeight="1" x14ac:dyDescent="0.2">
      <c r="M878" s="218"/>
      <c r="U878" s="218"/>
    </row>
    <row r="879" spans="13:21" ht="15.75" customHeight="1" x14ac:dyDescent="0.2">
      <c r="M879" s="218"/>
      <c r="U879" s="218"/>
    </row>
    <row r="880" spans="13:21" ht="15.75" customHeight="1" x14ac:dyDescent="0.2">
      <c r="M880" s="218"/>
      <c r="U880" s="218"/>
    </row>
    <row r="881" spans="13:21" ht="15.75" customHeight="1" x14ac:dyDescent="0.2">
      <c r="M881" s="218"/>
      <c r="U881" s="218"/>
    </row>
    <row r="882" spans="13:21" ht="15.75" customHeight="1" x14ac:dyDescent="0.2">
      <c r="M882" s="218"/>
      <c r="U882" s="218"/>
    </row>
    <row r="883" spans="13:21" ht="15.75" customHeight="1" x14ac:dyDescent="0.2">
      <c r="M883" s="218"/>
      <c r="U883" s="218"/>
    </row>
    <row r="884" spans="13:21" ht="15.75" customHeight="1" x14ac:dyDescent="0.2">
      <c r="M884" s="218"/>
      <c r="U884" s="218"/>
    </row>
    <row r="885" spans="13:21" ht="15.75" customHeight="1" x14ac:dyDescent="0.2">
      <c r="M885" s="218"/>
      <c r="U885" s="218"/>
    </row>
    <row r="886" spans="13:21" ht="15.75" customHeight="1" x14ac:dyDescent="0.2">
      <c r="M886" s="218"/>
      <c r="U886" s="218"/>
    </row>
    <row r="887" spans="13:21" ht="15.75" customHeight="1" x14ac:dyDescent="0.2">
      <c r="M887" s="218"/>
      <c r="U887" s="218"/>
    </row>
    <row r="888" spans="13:21" ht="15.75" customHeight="1" x14ac:dyDescent="0.2">
      <c r="M888" s="218"/>
      <c r="U888" s="218"/>
    </row>
    <row r="889" spans="13:21" ht="15.75" customHeight="1" x14ac:dyDescent="0.2">
      <c r="M889" s="218"/>
      <c r="U889" s="218"/>
    </row>
    <row r="890" spans="13:21" ht="15.75" customHeight="1" x14ac:dyDescent="0.2">
      <c r="M890" s="218"/>
      <c r="U890" s="218"/>
    </row>
    <row r="891" spans="13:21" ht="15.75" customHeight="1" x14ac:dyDescent="0.2">
      <c r="M891" s="218"/>
      <c r="U891" s="218"/>
    </row>
    <row r="892" spans="13:21" ht="15.75" customHeight="1" x14ac:dyDescent="0.2">
      <c r="M892" s="218"/>
      <c r="U892" s="218"/>
    </row>
    <row r="893" spans="13:21" ht="15.75" customHeight="1" x14ac:dyDescent="0.2">
      <c r="M893" s="218"/>
      <c r="U893" s="218"/>
    </row>
    <row r="894" spans="13:21" ht="15.75" customHeight="1" x14ac:dyDescent="0.2">
      <c r="M894" s="218"/>
      <c r="U894" s="218"/>
    </row>
    <row r="895" spans="13:21" ht="15.75" customHeight="1" x14ac:dyDescent="0.2">
      <c r="M895" s="218"/>
      <c r="U895" s="218"/>
    </row>
    <row r="896" spans="13:21" ht="15.75" customHeight="1" x14ac:dyDescent="0.2">
      <c r="M896" s="218"/>
      <c r="U896" s="218"/>
    </row>
    <row r="897" spans="13:21" ht="15.75" customHeight="1" x14ac:dyDescent="0.2">
      <c r="M897" s="218"/>
      <c r="U897" s="218"/>
    </row>
    <row r="898" spans="13:21" ht="15.75" customHeight="1" x14ac:dyDescent="0.2">
      <c r="M898" s="218"/>
      <c r="U898" s="218"/>
    </row>
    <row r="899" spans="13:21" ht="15.75" customHeight="1" x14ac:dyDescent="0.2">
      <c r="M899" s="218"/>
      <c r="U899" s="218"/>
    </row>
    <row r="900" spans="13:21" ht="15.75" customHeight="1" x14ac:dyDescent="0.2">
      <c r="M900" s="218"/>
      <c r="U900" s="218"/>
    </row>
    <row r="901" spans="13:21" ht="15.75" customHeight="1" x14ac:dyDescent="0.2">
      <c r="M901" s="218"/>
      <c r="U901" s="218"/>
    </row>
    <row r="902" spans="13:21" ht="15.75" customHeight="1" x14ac:dyDescent="0.2">
      <c r="M902" s="218"/>
      <c r="U902" s="218"/>
    </row>
    <row r="903" spans="13:21" ht="15.75" customHeight="1" x14ac:dyDescent="0.2">
      <c r="M903" s="218"/>
      <c r="U903" s="218"/>
    </row>
    <row r="904" spans="13:21" ht="15.75" customHeight="1" x14ac:dyDescent="0.2">
      <c r="M904" s="218"/>
      <c r="U904" s="218"/>
    </row>
    <row r="905" spans="13:21" ht="15.75" customHeight="1" x14ac:dyDescent="0.2">
      <c r="M905" s="218"/>
      <c r="U905" s="218"/>
    </row>
    <row r="906" spans="13:21" ht="15.75" customHeight="1" x14ac:dyDescent="0.2">
      <c r="M906" s="218"/>
      <c r="U906" s="218"/>
    </row>
    <row r="907" spans="13:21" ht="15.75" customHeight="1" x14ac:dyDescent="0.2">
      <c r="M907" s="218"/>
      <c r="U907" s="218"/>
    </row>
    <row r="908" spans="13:21" ht="15.75" customHeight="1" x14ac:dyDescent="0.2">
      <c r="M908" s="218"/>
      <c r="U908" s="218"/>
    </row>
    <row r="909" spans="13:21" ht="15.75" customHeight="1" x14ac:dyDescent="0.2">
      <c r="M909" s="218"/>
      <c r="U909" s="218"/>
    </row>
    <row r="910" spans="13:21" ht="15.75" customHeight="1" x14ac:dyDescent="0.2">
      <c r="M910" s="218"/>
      <c r="U910" s="218"/>
    </row>
    <row r="911" spans="13:21" ht="15.75" customHeight="1" x14ac:dyDescent="0.2">
      <c r="M911" s="218"/>
      <c r="U911" s="218"/>
    </row>
    <row r="912" spans="13:21" ht="15.75" customHeight="1" x14ac:dyDescent="0.2">
      <c r="M912" s="218"/>
      <c r="U912" s="218"/>
    </row>
    <row r="913" spans="13:21" ht="15.75" customHeight="1" x14ac:dyDescent="0.2">
      <c r="M913" s="218"/>
      <c r="U913" s="218"/>
    </row>
    <row r="914" spans="13:21" ht="15.75" customHeight="1" x14ac:dyDescent="0.2">
      <c r="M914" s="218"/>
      <c r="U914" s="218"/>
    </row>
    <row r="915" spans="13:21" ht="15.75" customHeight="1" x14ac:dyDescent="0.2">
      <c r="M915" s="218"/>
      <c r="U915" s="218"/>
    </row>
    <row r="916" spans="13:21" ht="15.75" customHeight="1" x14ac:dyDescent="0.2">
      <c r="M916" s="218"/>
      <c r="U916" s="218"/>
    </row>
    <row r="917" spans="13:21" ht="15.75" customHeight="1" x14ac:dyDescent="0.2">
      <c r="M917" s="218"/>
      <c r="U917" s="218"/>
    </row>
    <row r="918" spans="13:21" ht="15.75" customHeight="1" x14ac:dyDescent="0.2">
      <c r="M918" s="218"/>
      <c r="U918" s="218"/>
    </row>
    <row r="919" spans="13:21" ht="15.75" customHeight="1" x14ac:dyDescent="0.2">
      <c r="M919" s="218"/>
      <c r="U919" s="218"/>
    </row>
    <row r="920" spans="13:21" ht="15.75" customHeight="1" x14ac:dyDescent="0.2">
      <c r="M920" s="218"/>
      <c r="U920" s="218"/>
    </row>
    <row r="921" spans="13:21" ht="15.75" customHeight="1" x14ac:dyDescent="0.2">
      <c r="M921" s="218"/>
      <c r="U921" s="218"/>
    </row>
    <row r="922" spans="13:21" ht="15.75" customHeight="1" x14ac:dyDescent="0.2">
      <c r="M922" s="218"/>
      <c r="U922" s="218"/>
    </row>
    <row r="923" spans="13:21" ht="15.75" customHeight="1" x14ac:dyDescent="0.2">
      <c r="M923" s="218"/>
      <c r="U923" s="218"/>
    </row>
    <row r="924" spans="13:21" ht="15.75" customHeight="1" x14ac:dyDescent="0.2">
      <c r="M924" s="218"/>
      <c r="U924" s="218"/>
    </row>
    <row r="925" spans="13:21" ht="15.75" customHeight="1" x14ac:dyDescent="0.2">
      <c r="M925" s="218"/>
      <c r="U925" s="218"/>
    </row>
    <row r="926" spans="13:21" ht="15.75" customHeight="1" x14ac:dyDescent="0.2">
      <c r="M926" s="218"/>
      <c r="U926" s="218"/>
    </row>
    <row r="927" spans="13:21" ht="15.75" customHeight="1" x14ac:dyDescent="0.2">
      <c r="M927" s="218"/>
      <c r="U927" s="218"/>
    </row>
    <row r="928" spans="13:21" ht="15.75" customHeight="1" x14ac:dyDescent="0.2">
      <c r="M928" s="218"/>
      <c r="U928" s="218"/>
    </row>
    <row r="929" spans="13:21" ht="15.75" customHeight="1" x14ac:dyDescent="0.2">
      <c r="M929" s="218"/>
      <c r="U929" s="218"/>
    </row>
    <row r="930" spans="13:21" ht="15.75" customHeight="1" x14ac:dyDescent="0.2">
      <c r="M930" s="218"/>
      <c r="U930" s="218"/>
    </row>
    <row r="931" spans="13:21" ht="15.75" customHeight="1" x14ac:dyDescent="0.2">
      <c r="M931" s="218"/>
      <c r="U931" s="218"/>
    </row>
    <row r="932" spans="13:21" ht="15.75" customHeight="1" x14ac:dyDescent="0.2">
      <c r="M932" s="218"/>
      <c r="U932" s="218"/>
    </row>
    <row r="933" spans="13:21" ht="15.75" customHeight="1" x14ac:dyDescent="0.2">
      <c r="M933" s="218"/>
      <c r="U933" s="218"/>
    </row>
    <row r="934" spans="13:21" ht="15.75" customHeight="1" x14ac:dyDescent="0.2">
      <c r="M934" s="218"/>
      <c r="U934" s="218"/>
    </row>
    <row r="935" spans="13:21" ht="15.75" customHeight="1" x14ac:dyDescent="0.2">
      <c r="M935" s="218"/>
      <c r="U935" s="218"/>
    </row>
    <row r="936" spans="13:21" ht="15.75" customHeight="1" x14ac:dyDescent="0.2">
      <c r="M936" s="218"/>
      <c r="U936" s="218"/>
    </row>
    <row r="937" spans="13:21" ht="15.75" customHeight="1" x14ac:dyDescent="0.2">
      <c r="M937" s="218"/>
      <c r="U937" s="218"/>
    </row>
    <row r="938" spans="13:21" ht="15.75" customHeight="1" x14ac:dyDescent="0.2">
      <c r="M938" s="218"/>
      <c r="U938" s="218"/>
    </row>
    <row r="939" spans="13:21" ht="15.75" customHeight="1" x14ac:dyDescent="0.2">
      <c r="M939" s="218"/>
      <c r="U939" s="218"/>
    </row>
    <row r="940" spans="13:21" ht="15.75" customHeight="1" x14ac:dyDescent="0.2">
      <c r="M940" s="218"/>
      <c r="U940" s="218"/>
    </row>
    <row r="941" spans="13:21" ht="15.75" customHeight="1" x14ac:dyDescent="0.2">
      <c r="M941" s="218"/>
      <c r="U941" s="218"/>
    </row>
    <row r="942" spans="13:21" ht="15.75" customHeight="1" x14ac:dyDescent="0.2">
      <c r="M942" s="218"/>
      <c r="U942" s="218"/>
    </row>
    <row r="943" spans="13:21" ht="15.75" customHeight="1" x14ac:dyDescent="0.2">
      <c r="M943" s="218"/>
      <c r="U943" s="218"/>
    </row>
    <row r="944" spans="13:21" ht="15.75" customHeight="1" x14ac:dyDescent="0.2">
      <c r="M944" s="218"/>
      <c r="U944" s="218"/>
    </row>
    <row r="945" spans="13:21" ht="15.75" customHeight="1" x14ac:dyDescent="0.2">
      <c r="M945" s="218"/>
      <c r="U945" s="218"/>
    </row>
    <row r="946" spans="13:21" ht="15.75" customHeight="1" x14ac:dyDescent="0.2">
      <c r="M946" s="218"/>
      <c r="U946" s="218"/>
    </row>
    <row r="947" spans="13:21" ht="15.75" customHeight="1" x14ac:dyDescent="0.2">
      <c r="M947" s="218"/>
      <c r="U947" s="218"/>
    </row>
    <row r="948" spans="13:21" ht="15.75" customHeight="1" x14ac:dyDescent="0.2">
      <c r="M948" s="218"/>
      <c r="U948" s="218"/>
    </row>
    <row r="949" spans="13:21" ht="15.75" customHeight="1" x14ac:dyDescent="0.2">
      <c r="M949" s="218"/>
      <c r="U949" s="218"/>
    </row>
    <row r="950" spans="13:21" ht="15.75" customHeight="1" x14ac:dyDescent="0.2">
      <c r="M950" s="218"/>
      <c r="U950" s="218"/>
    </row>
    <row r="951" spans="13:21" ht="15.75" customHeight="1" x14ac:dyDescent="0.2">
      <c r="M951" s="218"/>
      <c r="U951" s="218"/>
    </row>
    <row r="952" spans="13:21" ht="15.75" customHeight="1" x14ac:dyDescent="0.2">
      <c r="M952" s="218"/>
      <c r="U952" s="218"/>
    </row>
    <row r="953" spans="13:21" ht="15.75" customHeight="1" x14ac:dyDescent="0.2">
      <c r="M953" s="218"/>
      <c r="U953" s="218"/>
    </row>
    <row r="954" spans="13:21" ht="15.75" customHeight="1" x14ac:dyDescent="0.2">
      <c r="M954" s="218"/>
      <c r="U954" s="218"/>
    </row>
    <row r="955" spans="13:21" ht="15.75" customHeight="1" x14ac:dyDescent="0.2">
      <c r="M955" s="218"/>
      <c r="U955" s="218"/>
    </row>
    <row r="956" spans="13:21" ht="15.75" customHeight="1" x14ac:dyDescent="0.2">
      <c r="M956" s="218"/>
      <c r="U956" s="218"/>
    </row>
    <row r="957" spans="13:21" ht="15.75" customHeight="1" x14ac:dyDescent="0.2">
      <c r="M957" s="218"/>
      <c r="U957" s="218"/>
    </row>
    <row r="958" spans="13:21" ht="15.75" customHeight="1" x14ac:dyDescent="0.2">
      <c r="M958" s="218"/>
      <c r="U958" s="218"/>
    </row>
    <row r="959" spans="13:21" ht="15.75" customHeight="1" x14ac:dyDescent="0.2">
      <c r="M959" s="218"/>
      <c r="U959" s="218"/>
    </row>
    <row r="960" spans="13:21" ht="15.75" customHeight="1" x14ac:dyDescent="0.2">
      <c r="M960" s="218"/>
      <c r="U960" s="218"/>
    </row>
    <row r="961" spans="13:21" ht="15.75" customHeight="1" x14ac:dyDescent="0.2">
      <c r="M961" s="218"/>
      <c r="U961" s="218"/>
    </row>
    <row r="962" spans="13:21" ht="15.75" customHeight="1" x14ac:dyDescent="0.2">
      <c r="M962" s="218"/>
      <c r="U962" s="218"/>
    </row>
    <row r="963" spans="13:21" ht="15.75" customHeight="1" x14ac:dyDescent="0.2">
      <c r="M963" s="218"/>
      <c r="U963" s="218"/>
    </row>
    <row r="964" spans="13:21" ht="15.75" customHeight="1" x14ac:dyDescent="0.2">
      <c r="M964" s="218"/>
      <c r="U964" s="218"/>
    </row>
    <row r="965" spans="13:21" ht="15.75" customHeight="1" x14ac:dyDescent="0.2">
      <c r="M965" s="218"/>
      <c r="U965" s="218"/>
    </row>
    <row r="966" spans="13:21" ht="15.75" customHeight="1" x14ac:dyDescent="0.2">
      <c r="M966" s="218"/>
      <c r="U966" s="218"/>
    </row>
    <row r="967" spans="13:21" ht="15.75" customHeight="1" x14ac:dyDescent="0.2">
      <c r="M967" s="218"/>
      <c r="U967" s="218"/>
    </row>
    <row r="968" spans="13:21" ht="15.75" customHeight="1" x14ac:dyDescent="0.2">
      <c r="M968" s="218"/>
      <c r="U968" s="218"/>
    </row>
    <row r="969" spans="13:21" ht="15.75" customHeight="1" x14ac:dyDescent="0.2">
      <c r="M969" s="218"/>
      <c r="U969" s="218"/>
    </row>
    <row r="970" spans="13:21" ht="15.75" customHeight="1" x14ac:dyDescent="0.2">
      <c r="M970" s="218"/>
      <c r="U970" s="218"/>
    </row>
    <row r="971" spans="13:21" ht="15.75" customHeight="1" x14ac:dyDescent="0.2">
      <c r="M971" s="218"/>
      <c r="U971" s="218"/>
    </row>
    <row r="972" spans="13:21" ht="15.75" customHeight="1" x14ac:dyDescent="0.2">
      <c r="M972" s="218"/>
      <c r="U972" s="218"/>
    </row>
    <row r="973" spans="13:21" ht="15.75" customHeight="1" x14ac:dyDescent="0.2">
      <c r="M973" s="218"/>
      <c r="U973" s="218"/>
    </row>
    <row r="974" spans="13:21" ht="15.75" customHeight="1" x14ac:dyDescent="0.2">
      <c r="M974" s="218"/>
      <c r="U974" s="218"/>
    </row>
    <row r="975" spans="13:21" ht="15.75" customHeight="1" x14ac:dyDescent="0.2">
      <c r="M975" s="218"/>
      <c r="U975" s="218"/>
    </row>
    <row r="976" spans="13:21" ht="15.75" customHeight="1" x14ac:dyDescent="0.2">
      <c r="M976" s="218"/>
      <c r="U976" s="218"/>
    </row>
    <row r="977" spans="13:21" ht="15.75" customHeight="1" x14ac:dyDescent="0.2">
      <c r="M977" s="218"/>
      <c r="U977" s="218"/>
    </row>
    <row r="978" spans="13:21" ht="15.75" customHeight="1" x14ac:dyDescent="0.2">
      <c r="M978" s="218"/>
      <c r="U978" s="218"/>
    </row>
    <row r="979" spans="13:21" ht="15.75" customHeight="1" x14ac:dyDescent="0.2">
      <c r="M979" s="218"/>
      <c r="U979" s="218"/>
    </row>
    <row r="980" spans="13:21" ht="15.75" customHeight="1" x14ac:dyDescent="0.2">
      <c r="M980" s="218"/>
      <c r="U980" s="218"/>
    </row>
    <row r="981" spans="13:21" ht="15.75" customHeight="1" x14ac:dyDescent="0.2">
      <c r="M981" s="218"/>
      <c r="U981" s="218"/>
    </row>
    <row r="982" spans="13:21" ht="15.75" customHeight="1" x14ac:dyDescent="0.2">
      <c r="M982" s="218"/>
      <c r="U982" s="218"/>
    </row>
    <row r="983" spans="13:21" ht="15.75" customHeight="1" x14ac:dyDescent="0.2">
      <c r="M983" s="218"/>
      <c r="U983" s="218"/>
    </row>
    <row r="984" spans="13:21" ht="15.75" customHeight="1" x14ac:dyDescent="0.2">
      <c r="M984" s="218"/>
      <c r="U984" s="218"/>
    </row>
    <row r="985" spans="13:21" ht="15.75" customHeight="1" x14ac:dyDescent="0.2">
      <c r="M985" s="218"/>
      <c r="U985" s="218"/>
    </row>
    <row r="986" spans="13:21" ht="15.75" customHeight="1" x14ac:dyDescent="0.2">
      <c r="M986" s="218"/>
      <c r="U986" s="218"/>
    </row>
    <row r="987" spans="13:21" ht="15.75" customHeight="1" x14ac:dyDescent="0.2">
      <c r="M987" s="218"/>
      <c r="U987" s="218"/>
    </row>
    <row r="988" spans="13:21" ht="15.75" customHeight="1" x14ac:dyDescent="0.2">
      <c r="M988" s="218"/>
      <c r="U988" s="218"/>
    </row>
    <row r="989" spans="13:21" ht="15.75" customHeight="1" x14ac:dyDescent="0.2">
      <c r="M989" s="218"/>
      <c r="U989" s="218"/>
    </row>
    <row r="990" spans="13:21" ht="15.75" customHeight="1" x14ac:dyDescent="0.2">
      <c r="M990" s="218"/>
      <c r="U990" s="218"/>
    </row>
    <row r="991" spans="13:21" ht="15.75" customHeight="1" x14ac:dyDescent="0.2">
      <c r="M991" s="218"/>
      <c r="U991" s="218"/>
    </row>
    <row r="992" spans="13:21" ht="15.75" customHeight="1" x14ac:dyDescent="0.2">
      <c r="M992" s="218"/>
      <c r="U992" s="218"/>
    </row>
    <row r="993" spans="13:21" ht="15.75" customHeight="1" x14ac:dyDescent="0.2">
      <c r="M993" s="218"/>
      <c r="U993" s="218"/>
    </row>
    <row r="994" spans="13:21" ht="15.75" customHeight="1" x14ac:dyDescent="0.2">
      <c r="M994" s="218"/>
      <c r="U994" s="218"/>
    </row>
    <row r="995" spans="13:21" ht="15.75" customHeight="1" x14ac:dyDescent="0.2">
      <c r="M995" s="218"/>
      <c r="U995" s="218"/>
    </row>
    <row r="996" spans="13:21" ht="15.75" customHeight="1" x14ac:dyDescent="0.2">
      <c r="M996" s="218"/>
      <c r="U996" s="218"/>
    </row>
    <row r="997" spans="13:21" ht="15.75" customHeight="1" x14ac:dyDescent="0.2">
      <c r="M997" s="218"/>
      <c r="U997" s="218"/>
    </row>
    <row r="998" spans="13:21" ht="15.75" customHeight="1" x14ac:dyDescent="0.2">
      <c r="M998" s="218"/>
      <c r="U998" s="218"/>
    </row>
    <row r="999" spans="13:21" ht="15.75" customHeight="1" x14ac:dyDescent="0.2">
      <c r="M999" s="218"/>
      <c r="U999" s="218"/>
    </row>
    <row r="1000" spans="13:21" ht="15.75" customHeight="1" x14ac:dyDescent="0.2">
      <c r="M1000" s="218"/>
      <c r="U1000" s="218"/>
    </row>
  </sheetData>
  <mergeCells count="36">
    <mergeCell ref="AA2:AA3"/>
    <mergeCell ref="AB2:AB3"/>
    <mergeCell ref="T2:T3"/>
    <mergeCell ref="U2:U3"/>
    <mergeCell ref="V2:V3"/>
    <mergeCell ref="W2:W3"/>
    <mergeCell ref="X2:X3"/>
    <mergeCell ref="Y2:Y3"/>
    <mergeCell ref="Z2:Z3"/>
    <mergeCell ref="N1:R1"/>
    <mergeCell ref="S1:T1"/>
    <mergeCell ref="U1:W1"/>
    <mergeCell ref="X1:Z1"/>
    <mergeCell ref="AA1:AB1"/>
    <mergeCell ref="J2:J3"/>
    <mergeCell ref="K2:K3"/>
    <mergeCell ref="L2:L3"/>
    <mergeCell ref="A1:A3"/>
    <mergeCell ref="B1:B3"/>
    <mergeCell ref="C1:C3"/>
    <mergeCell ref="D1:D3"/>
    <mergeCell ref="E1:F1"/>
    <mergeCell ref="G1:J1"/>
    <mergeCell ref="K1:M1"/>
    <mergeCell ref="M2:M3"/>
    <mergeCell ref="E2:E3"/>
    <mergeCell ref="F2:F3"/>
    <mergeCell ref="G2:G3"/>
    <mergeCell ref="H2:H3"/>
    <mergeCell ref="I2:I3"/>
    <mergeCell ref="S2:S3"/>
    <mergeCell ref="N2:N3"/>
    <mergeCell ref="O2:O3"/>
    <mergeCell ref="P2:P3"/>
    <mergeCell ref="Q2:Q3"/>
    <mergeCell ref="R2:R3"/>
  </mergeCells>
  <hyperlinks>
    <hyperlink ref="E56" r:id="rId1" xr:uid="{00000000-0004-0000-0200-000000000000}"/>
    <hyperlink ref="G56" r:id="rId2" xr:uid="{00000000-0004-0000-0200-000001000000}"/>
    <hyperlink ref="H56" r:id="rId3" xr:uid="{00000000-0004-0000-0200-000002000000}"/>
    <hyperlink ref="I56" r:id="rId4" xr:uid="{00000000-0004-0000-0200-000003000000}"/>
    <hyperlink ref="K56" r:id="rId5" xr:uid="{00000000-0004-0000-0200-000004000000}"/>
    <hyperlink ref="L56" r:id="rId6" location="here" xr:uid="{00000000-0004-0000-0200-000005000000}"/>
    <hyperlink ref="N56" r:id="rId7" xr:uid="{00000000-0004-0000-0200-000006000000}"/>
    <hyperlink ref="O56" r:id="rId8" xr:uid="{00000000-0004-0000-0200-000007000000}"/>
    <hyperlink ref="P56" r:id="rId9" xr:uid="{00000000-0004-0000-0200-000008000000}"/>
    <hyperlink ref="Q56" r:id="rId10" xr:uid="{00000000-0004-0000-0200-000009000000}"/>
    <hyperlink ref="S56" r:id="rId11" xr:uid="{00000000-0004-0000-0200-00000A000000}"/>
    <hyperlink ref="T56" r:id="rId12" xr:uid="{00000000-0004-0000-0200-00000B000000}"/>
    <hyperlink ref="U56" r:id="rId13" xr:uid="{00000000-0004-0000-0200-00000C000000}"/>
    <hyperlink ref="V56" r:id="rId14" xr:uid="{00000000-0004-0000-0200-00000D000000}"/>
    <hyperlink ref="X56" r:id="rId15" xr:uid="{00000000-0004-0000-0200-00000E000000}"/>
    <hyperlink ref="Y56" r:id="rId16" xr:uid="{00000000-0004-0000-0200-00000F000000}"/>
    <hyperlink ref="AA56" r:id="rId17" xr:uid="{00000000-0004-0000-0200-000010000000}"/>
  </hyperlinks>
  <pageMargins left="0.7" right="0.7" top="0.75" bottom="0.75" header="0" footer="0"/>
  <pageSetup orientation="portrait"/>
  <legacyDrawing r:id="rId18"/>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000"/>
  <sheetViews>
    <sheetView workbookViewId="0">
      <pane xSplit="1" topLeftCell="B1" activePane="topRight" state="frozen"/>
      <selection pane="topRight" activeCell="N50" sqref="N50"/>
    </sheetView>
  </sheetViews>
  <sheetFormatPr defaultColWidth="12.5703125" defaultRowHeight="15" customHeight="1" x14ac:dyDescent="0.2"/>
  <cols>
    <col min="1" max="1" width="21.85546875" customWidth="1"/>
    <col min="2" max="2" width="8.42578125" customWidth="1"/>
    <col min="3" max="3" width="12.28515625" customWidth="1"/>
    <col min="4" max="4" width="14.5703125" customWidth="1"/>
    <col min="5" max="5" width="14.28515625" customWidth="1"/>
    <col min="6" max="6" width="14.85546875" customWidth="1"/>
    <col min="7" max="7" width="12.140625" customWidth="1"/>
    <col min="8" max="8" width="12" customWidth="1"/>
    <col min="9" max="9" width="22" customWidth="1"/>
    <col min="10" max="10" width="14.7109375" customWidth="1"/>
    <col min="11" max="11" width="15.85546875" customWidth="1"/>
    <col min="12" max="13" width="19.140625" customWidth="1"/>
    <col min="14" max="14" width="19.42578125" customWidth="1"/>
    <col min="15" max="15" width="16.5703125" customWidth="1"/>
    <col min="16" max="19" width="13.42578125" hidden="1" customWidth="1"/>
  </cols>
  <sheetData>
    <row r="1" spans="1:19" ht="15.75" x14ac:dyDescent="0.2">
      <c r="A1" s="332" t="s">
        <v>0</v>
      </c>
      <c r="B1" s="333" t="s">
        <v>1</v>
      </c>
      <c r="C1" s="333" t="s">
        <v>6</v>
      </c>
      <c r="D1" s="335" t="s">
        <v>175</v>
      </c>
      <c r="E1" s="338" t="s">
        <v>176</v>
      </c>
      <c r="F1" s="339"/>
      <c r="G1" s="361" t="s">
        <v>177</v>
      </c>
      <c r="H1" s="362"/>
      <c r="I1" s="341"/>
      <c r="J1" s="363" t="s">
        <v>178</v>
      </c>
      <c r="K1" s="364"/>
      <c r="L1" s="340" t="s">
        <v>179</v>
      </c>
      <c r="M1" s="341"/>
      <c r="N1" s="342" t="s">
        <v>180</v>
      </c>
      <c r="O1" s="339"/>
      <c r="P1" s="219"/>
      <c r="Q1" s="220"/>
      <c r="R1" s="220"/>
      <c r="S1" s="220"/>
    </row>
    <row r="2" spans="1:19" ht="10.5" customHeight="1" x14ac:dyDescent="0.2">
      <c r="A2" s="302"/>
      <c r="B2" s="334"/>
      <c r="C2" s="334"/>
      <c r="D2" s="336"/>
      <c r="E2" s="343" t="s">
        <v>181</v>
      </c>
      <c r="F2" s="346" t="s">
        <v>182</v>
      </c>
      <c r="G2" s="349" t="s">
        <v>183</v>
      </c>
      <c r="H2" s="352" t="s">
        <v>184</v>
      </c>
      <c r="I2" s="355" t="s">
        <v>185</v>
      </c>
      <c r="J2" s="343" t="s">
        <v>186</v>
      </c>
      <c r="K2" s="346" t="s">
        <v>187</v>
      </c>
      <c r="L2" s="349" t="s">
        <v>188</v>
      </c>
      <c r="M2" s="357" t="s">
        <v>189</v>
      </c>
      <c r="N2" s="343" t="s">
        <v>190</v>
      </c>
      <c r="O2" s="358" t="s">
        <v>191</v>
      </c>
      <c r="P2" s="220"/>
      <c r="Q2" s="220"/>
      <c r="R2" s="220"/>
      <c r="S2" s="220"/>
    </row>
    <row r="3" spans="1:19" ht="12" customHeight="1" x14ac:dyDescent="0.2">
      <c r="A3" s="302"/>
      <c r="B3" s="334"/>
      <c r="C3" s="334"/>
      <c r="D3" s="336"/>
      <c r="E3" s="344"/>
      <c r="F3" s="347"/>
      <c r="G3" s="350"/>
      <c r="H3" s="353"/>
      <c r="I3" s="356"/>
      <c r="J3" s="344"/>
      <c r="K3" s="347"/>
      <c r="L3" s="350"/>
      <c r="M3" s="356"/>
      <c r="N3" s="344"/>
      <c r="O3" s="359"/>
      <c r="P3" s="219"/>
      <c r="Q3" s="220"/>
      <c r="R3" s="220"/>
      <c r="S3" s="220"/>
    </row>
    <row r="4" spans="1:19" ht="22.5" customHeight="1" x14ac:dyDescent="0.2">
      <c r="A4" s="303"/>
      <c r="B4" s="286"/>
      <c r="C4" s="286"/>
      <c r="D4" s="337"/>
      <c r="E4" s="345"/>
      <c r="F4" s="348"/>
      <c r="G4" s="351"/>
      <c r="H4" s="354"/>
      <c r="I4" s="322"/>
      <c r="J4" s="345"/>
      <c r="K4" s="348"/>
      <c r="L4" s="351"/>
      <c r="M4" s="322"/>
      <c r="N4" s="345"/>
      <c r="O4" s="360"/>
      <c r="P4" s="219"/>
      <c r="Q4" s="220"/>
      <c r="R4" s="220"/>
      <c r="S4" s="220"/>
    </row>
    <row r="5" spans="1:19" ht="18" customHeight="1" x14ac:dyDescent="0.25">
      <c r="A5" s="221" t="s">
        <v>7</v>
      </c>
      <c r="B5" s="222" t="s">
        <v>8</v>
      </c>
      <c r="C5" s="222">
        <f t="shared" ref="C5:C56" si="0">(F5+I5+K5+M5+O5)/5</f>
        <v>10</v>
      </c>
      <c r="D5" s="223">
        <f t="shared" ref="D5:D56" si="1">RANK(C5, $C$5:$C$56)</f>
        <v>42</v>
      </c>
      <c r="E5" s="224">
        <v>0</v>
      </c>
      <c r="F5" s="225">
        <f t="shared" ref="F5:F56" si="2">E5*100</f>
        <v>0</v>
      </c>
      <c r="G5" s="224">
        <v>0</v>
      </c>
      <c r="H5" s="226">
        <v>0</v>
      </c>
      <c r="I5" s="227">
        <f t="shared" ref="I5:I56" si="3">(G5+H5)/2*100</f>
        <v>0</v>
      </c>
      <c r="J5" s="224">
        <v>0</v>
      </c>
      <c r="K5" s="225">
        <f t="shared" ref="K5:K56" si="4">J5*100</f>
        <v>0</v>
      </c>
      <c r="L5" s="224">
        <v>0</v>
      </c>
      <c r="M5" s="225">
        <f t="shared" ref="M5:M56" si="5">L5*100</f>
        <v>0</v>
      </c>
      <c r="N5" s="228">
        <v>0.5</v>
      </c>
      <c r="O5" s="225">
        <f t="shared" ref="O5:O56" si="6">N5*100</f>
        <v>50</v>
      </c>
      <c r="P5" s="229"/>
      <c r="Q5" s="230"/>
      <c r="R5" s="230"/>
      <c r="S5" s="230"/>
    </row>
    <row r="6" spans="1:19" ht="18" customHeight="1" x14ac:dyDescent="0.25">
      <c r="A6" s="231" t="s">
        <v>9</v>
      </c>
      <c r="B6" s="232" t="s">
        <v>10</v>
      </c>
      <c r="C6" s="232">
        <f t="shared" si="0"/>
        <v>80</v>
      </c>
      <c r="D6" s="233">
        <f t="shared" si="1"/>
        <v>13</v>
      </c>
      <c r="E6" s="224">
        <v>1</v>
      </c>
      <c r="F6" s="225">
        <f t="shared" si="2"/>
        <v>100</v>
      </c>
      <c r="G6" s="224">
        <v>1</v>
      </c>
      <c r="H6" s="226">
        <v>1</v>
      </c>
      <c r="I6" s="227">
        <f t="shared" si="3"/>
        <v>100</v>
      </c>
      <c r="J6" s="224">
        <v>1</v>
      </c>
      <c r="K6" s="225">
        <f t="shared" si="4"/>
        <v>100</v>
      </c>
      <c r="L6" s="224">
        <v>0</v>
      </c>
      <c r="M6" s="225">
        <f t="shared" si="5"/>
        <v>0</v>
      </c>
      <c r="N6" s="228">
        <v>1</v>
      </c>
      <c r="O6" s="225">
        <f t="shared" si="6"/>
        <v>100</v>
      </c>
      <c r="P6" s="229"/>
      <c r="Q6" s="230"/>
      <c r="R6" s="230"/>
      <c r="S6" s="230"/>
    </row>
    <row r="7" spans="1:19" ht="18" customHeight="1" x14ac:dyDescent="0.25">
      <c r="A7" s="231" t="s">
        <v>11</v>
      </c>
      <c r="B7" s="232" t="s">
        <v>12</v>
      </c>
      <c r="C7" s="232">
        <f t="shared" si="0"/>
        <v>30</v>
      </c>
      <c r="D7" s="233">
        <f t="shared" si="1"/>
        <v>34</v>
      </c>
      <c r="E7" s="224">
        <v>0</v>
      </c>
      <c r="F7" s="225">
        <f t="shared" si="2"/>
        <v>0</v>
      </c>
      <c r="G7" s="224">
        <v>0</v>
      </c>
      <c r="H7" s="226">
        <v>0</v>
      </c>
      <c r="I7" s="227">
        <f t="shared" si="3"/>
        <v>0</v>
      </c>
      <c r="J7" s="224">
        <v>0</v>
      </c>
      <c r="K7" s="225">
        <f t="shared" si="4"/>
        <v>0</v>
      </c>
      <c r="L7" s="224">
        <v>1</v>
      </c>
      <c r="M7" s="225">
        <f t="shared" si="5"/>
        <v>100</v>
      </c>
      <c r="N7" s="228">
        <v>0.5</v>
      </c>
      <c r="O7" s="225">
        <f t="shared" si="6"/>
        <v>50</v>
      </c>
      <c r="P7" s="229"/>
      <c r="Q7" s="230"/>
      <c r="R7" s="230"/>
      <c r="S7" s="230"/>
    </row>
    <row r="8" spans="1:19" ht="18" customHeight="1" x14ac:dyDescent="0.25">
      <c r="A8" s="231" t="s">
        <v>13</v>
      </c>
      <c r="B8" s="232" t="s">
        <v>14</v>
      </c>
      <c r="C8" s="232">
        <f t="shared" si="0"/>
        <v>0</v>
      </c>
      <c r="D8" s="233">
        <f t="shared" si="1"/>
        <v>47</v>
      </c>
      <c r="E8" s="224">
        <v>0</v>
      </c>
      <c r="F8" s="225">
        <f t="shared" si="2"/>
        <v>0</v>
      </c>
      <c r="G8" s="224">
        <v>0</v>
      </c>
      <c r="H8" s="226">
        <v>0</v>
      </c>
      <c r="I8" s="227">
        <f t="shared" si="3"/>
        <v>0</v>
      </c>
      <c r="J8" s="224">
        <v>0</v>
      </c>
      <c r="K8" s="225">
        <f t="shared" si="4"/>
        <v>0</v>
      </c>
      <c r="L8" s="224">
        <v>0</v>
      </c>
      <c r="M8" s="225">
        <f t="shared" si="5"/>
        <v>0</v>
      </c>
      <c r="N8" s="228">
        <v>0</v>
      </c>
      <c r="O8" s="225">
        <f t="shared" si="6"/>
        <v>0</v>
      </c>
      <c r="P8" s="229"/>
      <c r="Q8" s="230"/>
      <c r="R8" s="230"/>
      <c r="S8" s="230"/>
    </row>
    <row r="9" spans="1:19" ht="18" customHeight="1" x14ac:dyDescent="0.25">
      <c r="A9" s="231" t="s">
        <v>15</v>
      </c>
      <c r="B9" s="232" t="s">
        <v>16</v>
      </c>
      <c r="C9" s="232">
        <f t="shared" si="0"/>
        <v>100</v>
      </c>
      <c r="D9" s="233">
        <f t="shared" si="1"/>
        <v>1</v>
      </c>
      <c r="E9" s="224">
        <v>1</v>
      </c>
      <c r="F9" s="225">
        <f t="shared" si="2"/>
        <v>100</v>
      </c>
      <c r="G9" s="224">
        <v>1</v>
      </c>
      <c r="H9" s="226">
        <v>1</v>
      </c>
      <c r="I9" s="227">
        <f t="shared" si="3"/>
        <v>100</v>
      </c>
      <c r="J9" s="224">
        <v>1</v>
      </c>
      <c r="K9" s="225">
        <f t="shared" si="4"/>
        <v>100</v>
      </c>
      <c r="L9" s="224">
        <v>1</v>
      </c>
      <c r="M9" s="225">
        <f t="shared" si="5"/>
        <v>100</v>
      </c>
      <c r="N9" s="228">
        <v>1</v>
      </c>
      <c r="O9" s="225">
        <f t="shared" si="6"/>
        <v>100</v>
      </c>
      <c r="P9" s="229"/>
      <c r="Q9" s="230"/>
      <c r="R9" s="230"/>
      <c r="S9" s="230"/>
    </row>
    <row r="10" spans="1:19" ht="18" customHeight="1" x14ac:dyDescent="0.25">
      <c r="A10" s="231" t="s">
        <v>17</v>
      </c>
      <c r="B10" s="232" t="s">
        <v>18</v>
      </c>
      <c r="C10" s="232">
        <f t="shared" si="0"/>
        <v>70</v>
      </c>
      <c r="D10" s="233">
        <f t="shared" si="1"/>
        <v>22</v>
      </c>
      <c r="E10" s="224">
        <v>1</v>
      </c>
      <c r="F10" s="225">
        <f t="shared" si="2"/>
        <v>100</v>
      </c>
      <c r="G10" s="224">
        <v>0</v>
      </c>
      <c r="H10" s="234">
        <v>0</v>
      </c>
      <c r="I10" s="227">
        <f t="shared" si="3"/>
        <v>0</v>
      </c>
      <c r="J10" s="224">
        <v>1</v>
      </c>
      <c r="K10" s="225">
        <f t="shared" si="4"/>
        <v>100</v>
      </c>
      <c r="L10" s="224">
        <v>1</v>
      </c>
      <c r="M10" s="225">
        <f t="shared" si="5"/>
        <v>100</v>
      </c>
      <c r="N10" s="224">
        <v>0.5</v>
      </c>
      <c r="O10" s="225">
        <f t="shared" si="6"/>
        <v>50</v>
      </c>
      <c r="P10" s="229"/>
      <c r="Q10" s="230"/>
      <c r="R10" s="230"/>
      <c r="S10" s="230"/>
    </row>
    <row r="11" spans="1:19" ht="18" customHeight="1" x14ac:dyDescent="0.25">
      <c r="A11" s="231" t="s">
        <v>19</v>
      </c>
      <c r="B11" s="232" t="s">
        <v>20</v>
      </c>
      <c r="C11" s="232">
        <f t="shared" si="0"/>
        <v>80</v>
      </c>
      <c r="D11" s="233">
        <f t="shared" si="1"/>
        <v>13</v>
      </c>
      <c r="E11" s="224">
        <v>1</v>
      </c>
      <c r="F11" s="225">
        <f t="shared" si="2"/>
        <v>100</v>
      </c>
      <c r="G11" s="224">
        <v>1</v>
      </c>
      <c r="H11" s="226">
        <v>1</v>
      </c>
      <c r="I11" s="227">
        <f t="shared" si="3"/>
        <v>100</v>
      </c>
      <c r="J11" s="224">
        <v>1</v>
      </c>
      <c r="K11" s="225">
        <f t="shared" si="4"/>
        <v>100</v>
      </c>
      <c r="L11" s="235">
        <v>0</v>
      </c>
      <c r="M11" s="225">
        <f t="shared" si="5"/>
        <v>0</v>
      </c>
      <c r="N11" s="228">
        <v>1</v>
      </c>
      <c r="O11" s="225">
        <f t="shared" si="6"/>
        <v>100</v>
      </c>
      <c r="P11" s="229"/>
      <c r="Q11" s="230"/>
      <c r="R11" s="230"/>
      <c r="S11" s="230"/>
    </row>
    <row r="12" spans="1:19" ht="18" customHeight="1" x14ac:dyDescent="0.25">
      <c r="A12" s="231" t="s">
        <v>21</v>
      </c>
      <c r="B12" s="232" t="s">
        <v>22</v>
      </c>
      <c r="C12" s="232">
        <f t="shared" si="0"/>
        <v>95</v>
      </c>
      <c r="D12" s="233">
        <f t="shared" si="1"/>
        <v>5</v>
      </c>
      <c r="E12" s="224">
        <v>1</v>
      </c>
      <c r="F12" s="225">
        <f t="shared" si="2"/>
        <v>100</v>
      </c>
      <c r="G12" s="224">
        <v>1</v>
      </c>
      <c r="H12" s="226">
        <v>1</v>
      </c>
      <c r="I12" s="227">
        <f t="shared" si="3"/>
        <v>100</v>
      </c>
      <c r="J12" s="224">
        <v>1</v>
      </c>
      <c r="K12" s="225">
        <f t="shared" si="4"/>
        <v>100</v>
      </c>
      <c r="L12" s="224">
        <v>0.75</v>
      </c>
      <c r="M12" s="225">
        <f t="shared" si="5"/>
        <v>75</v>
      </c>
      <c r="N12" s="228">
        <v>1</v>
      </c>
      <c r="O12" s="225">
        <f t="shared" si="6"/>
        <v>100</v>
      </c>
      <c r="P12" s="229"/>
      <c r="Q12" s="230"/>
      <c r="R12" s="230"/>
      <c r="S12" s="230"/>
    </row>
    <row r="13" spans="1:19" ht="18" customHeight="1" x14ac:dyDescent="0.25">
      <c r="A13" s="231" t="s">
        <v>23</v>
      </c>
      <c r="B13" s="232" t="s">
        <v>24</v>
      </c>
      <c r="C13" s="232">
        <f t="shared" si="0"/>
        <v>100</v>
      </c>
      <c r="D13" s="233">
        <f t="shared" si="1"/>
        <v>1</v>
      </c>
      <c r="E13" s="224">
        <v>1</v>
      </c>
      <c r="F13" s="225">
        <f t="shared" si="2"/>
        <v>100</v>
      </c>
      <c r="G13" s="224">
        <v>1</v>
      </c>
      <c r="H13" s="226">
        <v>1</v>
      </c>
      <c r="I13" s="227">
        <f t="shared" si="3"/>
        <v>100</v>
      </c>
      <c r="J13" s="224">
        <v>1</v>
      </c>
      <c r="K13" s="225">
        <f t="shared" si="4"/>
        <v>100</v>
      </c>
      <c r="L13" s="224">
        <v>1</v>
      </c>
      <c r="M13" s="225">
        <f t="shared" si="5"/>
        <v>100</v>
      </c>
      <c r="N13" s="228">
        <v>1</v>
      </c>
      <c r="O13" s="225">
        <f t="shared" si="6"/>
        <v>100</v>
      </c>
      <c r="P13" s="229"/>
      <c r="Q13" s="230"/>
      <c r="R13" s="230"/>
      <c r="S13" s="230"/>
    </row>
    <row r="14" spans="1:19" ht="18" customHeight="1" x14ac:dyDescent="0.25">
      <c r="A14" s="231" t="s">
        <v>25</v>
      </c>
      <c r="B14" s="232" t="s">
        <v>26</v>
      </c>
      <c r="C14" s="232">
        <f t="shared" si="0"/>
        <v>60</v>
      </c>
      <c r="D14" s="233">
        <f t="shared" si="1"/>
        <v>27</v>
      </c>
      <c r="E14" s="224">
        <v>0</v>
      </c>
      <c r="F14" s="225">
        <f t="shared" si="2"/>
        <v>0</v>
      </c>
      <c r="G14" s="224">
        <v>1</v>
      </c>
      <c r="H14" s="226">
        <v>1</v>
      </c>
      <c r="I14" s="227">
        <f t="shared" si="3"/>
        <v>100</v>
      </c>
      <c r="J14" s="224">
        <v>0</v>
      </c>
      <c r="K14" s="225">
        <f t="shared" si="4"/>
        <v>0</v>
      </c>
      <c r="L14" s="224">
        <v>1</v>
      </c>
      <c r="M14" s="225">
        <f t="shared" si="5"/>
        <v>100</v>
      </c>
      <c r="N14" s="228">
        <v>1</v>
      </c>
      <c r="O14" s="225">
        <f t="shared" si="6"/>
        <v>100</v>
      </c>
      <c r="P14" s="229"/>
      <c r="Q14" s="230"/>
      <c r="R14" s="230"/>
      <c r="S14" s="230"/>
    </row>
    <row r="15" spans="1:19" ht="18" customHeight="1" x14ac:dyDescent="0.25">
      <c r="A15" s="231" t="s">
        <v>27</v>
      </c>
      <c r="B15" s="232" t="s">
        <v>28</v>
      </c>
      <c r="C15" s="232">
        <f t="shared" si="0"/>
        <v>0</v>
      </c>
      <c r="D15" s="233">
        <f t="shared" si="1"/>
        <v>47</v>
      </c>
      <c r="E15" s="224">
        <v>0</v>
      </c>
      <c r="F15" s="225">
        <f t="shared" si="2"/>
        <v>0</v>
      </c>
      <c r="G15" s="224">
        <v>0</v>
      </c>
      <c r="H15" s="226">
        <v>0</v>
      </c>
      <c r="I15" s="227">
        <f t="shared" si="3"/>
        <v>0</v>
      </c>
      <c r="J15" s="224">
        <v>0</v>
      </c>
      <c r="K15" s="225">
        <f t="shared" si="4"/>
        <v>0</v>
      </c>
      <c r="L15" s="224">
        <v>0</v>
      </c>
      <c r="M15" s="225">
        <f t="shared" si="5"/>
        <v>0</v>
      </c>
      <c r="N15" s="228">
        <v>0</v>
      </c>
      <c r="O15" s="225">
        <f t="shared" si="6"/>
        <v>0</v>
      </c>
      <c r="P15" s="229"/>
      <c r="Q15" s="230"/>
      <c r="R15" s="230"/>
      <c r="S15" s="230"/>
    </row>
    <row r="16" spans="1:19" ht="18" customHeight="1" x14ac:dyDescent="0.25">
      <c r="A16" s="231" t="s">
        <v>29</v>
      </c>
      <c r="B16" s="232" t="s">
        <v>30</v>
      </c>
      <c r="C16" s="232">
        <f t="shared" si="0"/>
        <v>90</v>
      </c>
      <c r="D16" s="233">
        <f t="shared" si="1"/>
        <v>8</v>
      </c>
      <c r="E16" s="224">
        <v>1</v>
      </c>
      <c r="F16" s="225">
        <f t="shared" si="2"/>
        <v>100</v>
      </c>
      <c r="G16" s="224">
        <v>1</v>
      </c>
      <c r="H16" s="226">
        <v>1</v>
      </c>
      <c r="I16" s="227">
        <f t="shared" si="3"/>
        <v>100</v>
      </c>
      <c r="J16" s="224">
        <v>1</v>
      </c>
      <c r="K16" s="225">
        <f t="shared" si="4"/>
        <v>100</v>
      </c>
      <c r="L16" s="224">
        <v>0.5</v>
      </c>
      <c r="M16" s="225">
        <f t="shared" si="5"/>
        <v>50</v>
      </c>
      <c r="N16" s="228">
        <v>1</v>
      </c>
      <c r="O16" s="225">
        <f t="shared" si="6"/>
        <v>100</v>
      </c>
      <c r="P16" s="229"/>
      <c r="Q16" s="230"/>
      <c r="R16" s="230"/>
      <c r="S16" s="230"/>
    </row>
    <row r="17" spans="1:19" ht="18" customHeight="1" x14ac:dyDescent="0.25">
      <c r="A17" s="231" t="s">
        <v>31</v>
      </c>
      <c r="B17" s="232" t="s">
        <v>32</v>
      </c>
      <c r="C17" s="232">
        <f t="shared" si="0"/>
        <v>30</v>
      </c>
      <c r="D17" s="233">
        <f t="shared" si="1"/>
        <v>34</v>
      </c>
      <c r="E17" s="224">
        <v>0</v>
      </c>
      <c r="F17" s="225">
        <f t="shared" si="2"/>
        <v>0</v>
      </c>
      <c r="G17" s="224">
        <v>1</v>
      </c>
      <c r="H17" s="226">
        <v>1</v>
      </c>
      <c r="I17" s="227">
        <f t="shared" si="3"/>
        <v>100</v>
      </c>
      <c r="J17" s="224">
        <v>0</v>
      </c>
      <c r="K17" s="225">
        <f t="shared" si="4"/>
        <v>0</v>
      </c>
      <c r="L17" s="224">
        <v>0</v>
      </c>
      <c r="M17" s="225">
        <f t="shared" si="5"/>
        <v>0</v>
      </c>
      <c r="N17" s="228">
        <v>0.5</v>
      </c>
      <c r="O17" s="225">
        <f t="shared" si="6"/>
        <v>50</v>
      </c>
      <c r="P17" s="229"/>
      <c r="Q17" s="230"/>
      <c r="R17" s="230"/>
      <c r="S17" s="230"/>
    </row>
    <row r="18" spans="1:19" ht="18" customHeight="1" x14ac:dyDescent="0.25">
      <c r="A18" s="231" t="s">
        <v>33</v>
      </c>
      <c r="B18" s="232" t="s">
        <v>34</v>
      </c>
      <c r="C18" s="232">
        <f t="shared" si="0"/>
        <v>95</v>
      </c>
      <c r="D18" s="233">
        <f t="shared" si="1"/>
        <v>5</v>
      </c>
      <c r="E18" s="224">
        <v>1</v>
      </c>
      <c r="F18" s="225">
        <f t="shared" si="2"/>
        <v>100</v>
      </c>
      <c r="G18" s="224">
        <v>1</v>
      </c>
      <c r="H18" s="226">
        <v>1</v>
      </c>
      <c r="I18" s="227">
        <f t="shared" si="3"/>
        <v>100</v>
      </c>
      <c r="J18" s="224">
        <v>1</v>
      </c>
      <c r="K18" s="225">
        <f t="shared" si="4"/>
        <v>100</v>
      </c>
      <c r="L18" s="235">
        <v>0.75</v>
      </c>
      <c r="M18" s="225">
        <f t="shared" si="5"/>
        <v>75</v>
      </c>
      <c r="N18" s="228">
        <v>1</v>
      </c>
      <c r="O18" s="225">
        <f t="shared" si="6"/>
        <v>100</v>
      </c>
      <c r="P18" s="229"/>
      <c r="Q18" s="230"/>
      <c r="R18" s="230"/>
      <c r="S18" s="230"/>
    </row>
    <row r="19" spans="1:19" ht="18" customHeight="1" x14ac:dyDescent="0.25">
      <c r="A19" s="231" t="s">
        <v>35</v>
      </c>
      <c r="B19" s="232" t="s">
        <v>36</v>
      </c>
      <c r="C19" s="232">
        <f t="shared" si="0"/>
        <v>50</v>
      </c>
      <c r="D19" s="233">
        <f t="shared" si="1"/>
        <v>31</v>
      </c>
      <c r="E19" s="224">
        <v>0</v>
      </c>
      <c r="F19" s="225">
        <f t="shared" si="2"/>
        <v>0</v>
      </c>
      <c r="G19" s="224">
        <v>1</v>
      </c>
      <c r="H19" s="226">
        <v>1</v>
      </c>
      <c r="I19" s="227">
        <f t="shared" si="3"/>
        <v>100</v>
      </c>
      <c r="J19" s="224">
        <v>1</v>
      </c>
      <c r="K19" s="225">
        <f t="shared" si="4"/>
        <v>100</v>
      </c>
      <c r="L19" s="224">
        <v>0</v>
      </c>
      <c r="M19" s="225">
        <f t="shared" si="5"/>
        <v>0</v>
      </c>
      <c r="N19" s="228">
        <v>0.5</v>
      </c>
      <c r="O19" s="225">
        <f t="shared" si="6"/>
        <v>50</v>
      </c>
      <c r="P19" s="229"/>
      <c r="Q19" s="230"/>
      <c r="R19" s="230"/>
      <c r="S19" s="230"/>
    </row>
    <row r="20" spans="1:19" ht="18" customHeight="1" x14ac:dyDescent="0.25">
      <c r="A20" s="231" t="s">
        <v>37</v>
      </c>
      <c r="B20" s="232" t="s">
        <v>38</v>
      </c>
      <c r="C20" s="232">
        <f t="shared" si="0"/>
        <v>40</v>
      </c>
      <c r="D20" s="233">
        <f t="shared" si="1"/>
        <v>32</v>
      </c>
      <c r="E20" s="224">
        <v>0</v>
      </c>
      <c r="F20" s="225">
        <f t="shared" si="2"/>
        <v>0</v>
      </c>
      <c r="G20" s="224">
        <v>1</v>
      </c>
      <c r="H20" s="226">
        <v>1</v>
      </c>
      <c r="I20" s="227">
        <f t="shared" si="3"/>
        <v>100</v>
      </c>
      <c r="J20" s="224">
        <v>0</v>
      </c>
      <c r="K20" s="225">
        <f t="shared" si="4"/>
        <v>0</v>
      </c>
      <c r="L20" s="224">
        <v>0</v>
      </c>
      <c r="M20" s="225">
        <f t="shared" si="5"/>
        <v>0</v>
      </c>
      <c r="N20" s="228">
        <v>1</v>
      </c>
      <c r="O20" s="225">
        <f t="shared" si="6"/>
        <v>100</v>
      </c>
      <c r="P20" s="229"/>
      <c r="Q20" s="230"/>
      <c r="R20" s="230"/>
      <c r="S20" s="230"/>
    </row>
    <row r="21" spans="1:19" ht="18" customHeight="1" x14ac:dyDescent="0.25">
      <c r="A21" s="231" t="s">
        <v>39</v>
      </c>
      <c r="B21" s="232" t="s">
        <v>40</v>
      </c>
      <c r="C21" s="232">
        <f t="shared" si="0"/>
        <v>30</v>
      </c>
      <c r="D21" s="233">
        <f t="shared" si="1"/>
        <v>34</v>
      </c>
      <c r="E21" s="224">
        <v>0</v>
      </c>
      <c r="F21" s="225">
        <f t="shared" si="2"/>
        <v>0</v>
      </c>
      <c r="G21" s="224">
        <v>1</v>
      </c>
      <c r="H21" s="226">
        <v>1</v>
      </c>
      <c r="I21" s="227">
        <f t="shared" si="3"/>
        <v>100</v>
      </c>
      <c r="J21" s="224">
        <v>0</v>
      </c>
      <c r="K21" s="225">
        <f t="shared" si="4"/>
        <v>0</v>
      </c>
      <c r="L21" s="235">
        <v>0</v>
      </c>
      <c r="M21" s="225">
        <f t="shared" si="5"/>
        <v>0</v>
      </c>
      <c r="N21" s="228">
        <v>0.5</v>
      </c>
      <c r="O21" s="225">
        <f t="shared" si="6"/>
        <v>50</v>
      </c>
      <c r="P21" s="229"/>
      <c r="Q21" s="230"/>
      <c r="R21" s="230"/>
      <c r="S21" s="230"/>
    </row>
    <row r="22" spans="1:19" ht="18" customHeight="1" x14ac:dyDescent="0.25">
      <c r="A22" s="231" t="s">
        <v>41</v>
      </c>
      <c r="B22" s="232" t="s">
        <v>42</v>
      </c>
      <c r="C22" s="232">
        <f t="shared" si="0"/>
        <v>30</v>
      </c>
      <c r="D22" s="233">
        <f t="shared" si="1"/>
        <v>34</v>
      </c>
      <c r="E22" s="224">
        <v>0</v>
      </c>
      <c r="F22" s="225">
        <f t="shared" si="2"/>
        <v>0</v>
      </c>
      <c r="G22" s="224">
        <v>0</v>
      </c>
      <c r="H22" s="226">
        <v>0</v>
      </c>
      <c r="I22" s="227">
        <f t="shared" si="3"/>
        <v>0</v>
      </c>
      <c r="J22" s="224">
        <v>1</v>
      </c>
      <c r="K22" s="225">
        <f t="shared" si="4"/>
        <v>100</v>
      </c>
      <c r="L22" s="224">
        <v>0</v>
      </c>
      <c r="M22" s="225">
        <f t="shared" si="5"/>
        <v>0</v>
      </c>
      <c r="N22" s="228">
        <v>0.5</v>
      </c>
      <c r="O22" s="225">
        <f t="shared" si="6"/>
        <v>50</v>
      </c>
      <c r="P22" s="229"/>
      <c r="Q22" s="230"/>
      <c r="R22" s="230"/>
      <c r="S22" s="230"/>
    </row>
    <row r="23" spans="1:19" ht="18" customHeight="1" x14ac:dyDescent="0.25">
      <c r="A23" s="231" t="s">
        <v>43</v>
      </c>
      <c r="B23" s="232" t="s">
        <v>44</v>
      </c>
      <c r="C23" s="232">
        <f t="shared" si="0"/>
        <v>20</v>
      </c>
      <c r="D23" s="233">
        <f t="shared" si="1"/>
        <v>40</v>
      </c>
      <c r="E23" s="224">
        <v>0</v>
      </c>
      <c r="F23" s="225">
        <f t="shared" si="2"/>
        <v>0</v>
      </c>
      <c r="G23" s="224">
        <v>0</v>
      </c>
      <c r="H23" s="226">
        <v>0</v>
      </c>
      <c r="I23" s="227">
        <f t="shared" si="3"/>
        <v>0</v>
      </c>
      <c r="J23" s="224">
        <v>0</v>
      </c>
      <c r="K23" s="225">
        <f t="shared" si="4"/>
        <v>0</v>
      </c>
      <c r="L23" s="224">
        <v>0.5</v>
      </c>
      <c r="M23" s="225">
        <f t="shared" si="5"/>
        <v>50</v>
      </c>
      <c r="N23" s="228">
        <v>0.5</v>
      </c>
      <c r="O23" s="225">
        <f t="shared" si="6"/>
        <v>50</v>
      </c>
      <c r="P23" s="229"/>
      <c r="Q23" s="230"/>
      <c r="R23" s="230"/>
      <c r="S23" s="230"/>
    </row>
    <row r="24" spans="1:19" ht="18" customHeight="1" x14ac:dyDescent="0.25">
      <c r="A24" s="231" t="s">
        <v>45</v>
      </c>
      <c r="B24" s="232" t="s">
        <v>46</v>
      </c>
      <c r="C24" s="232">
        <f t="shared" si="0"/>
        <v>80</v>
      </c>
      <c r="D24" s="233">
        <f t="shared" si="1"/>
        <v>13</v>
      </c>
      <c r="E24" s="224">
        <v>1</v>
      </c>
      <c r="F24" s="225">
        <f t="shared" si="2"/>
        <v>100</v>
      </c>
      <c r="G24" s="224">
        <v>1</v>
      </c>
      <c r="H24" s="226">
        <v>1</v>
      </c>
      <c r="I24" s="227">
        <f t="shared" si="3"/>
        <v>100</v>
      </c>
      <c r="J24" s="224">
        <v>1</v>
      </c>
      <c r="K24" s="225">
        <f t="shared" si="4"/>
        <v>100</v>
      </c>
      <c r="L24" s="235">
        <v>0</v>
      </c>
      <c r="M24" s="225">
        <f t="shared" si="5"/>
        <v>0</v>
      </c>
      <c r="N24" s="228">
        <v>1</v>
      </c>
      <c r="O24" s="225">
        <f t="shared" si="6"/>
        <v>100</v>
      </c>
      <c r="P24" s="229"/>
      <c r="Q24" s="230"/>
      <c r="R24" s="230"/>
      <c r="S24" s="230"/>
    </row>
    <row r="25" spans="1:19" ht="18" customHeight="1" x14ac:dyDescent="0.25">
      <c r="A25" s="231" t="s">
        <v>47</v>
      </c>
      <c r="B25" s="232" t="s">
        <v>48</v>
      </c>
      <c r="C25" s="232">
        <f t="shared" si="0"/>
        <v>70</v>
      </c>
      <c r="D25" s="233">
        <f t="shared" si="1"/>
        <v>22</v>
      </c>
      <c r="E25" s="224">
        <v>1</v>
      </c>
      <c r="F25" s="225">
        <f t="shared" si="2"/>
        <v>100</v>
      </c>
      <c r="G25" s="224">
        <v>1</v>
      </c>
      <c r="H25" s="226">
        <v>1</v>
      </c>
      <c r="I25" s="227">
        <f t="shared" si="3"/>
        <v>100</v>
      </c>
      <c r="J25" s="224">
        <v>1</v>
      </c>
      <c r="K25" s="225">
        <f t="shared" si="4"/>
        <v>100</v>
      </c>
      <c r="L25" s="235">
        <v>0</v>
      </c>
      <c r="M25" s="225">
        <f t="shared" si="5"/>
        <v>0</v>
      </c>
      <c r="N25" s="228">
        <v>0.5</v>
      </c>
      <c r="O25" s="225">
        <f t="shared" si="6"/>
        <v>50</v>
      </c>
      <c r="P25" s="229"/>
      <c r="Q25" s="230"/>
      <c r="R25" s="230"/>
      <c r="S25" s="230"/>
    </row>
    <row r="26" spans="1:19" ht="18" customHeight="1" x14ac:dyDescent="0.25">
      <c r="A26" s="231" t="s">
        <v>49</v>
      </c>
      <c r="B26" s="232" t="s">
        <v>50</v>
      </c>
      <c r="C26" s="232">
        <f t="shared" si="0"/>
        <v>90</v>
      </c>
      <c r="D26" s="233">
        <f t="shared" si="1"/>
        <v>8</v>
      </c>
      <c r="E26" s="224">
        <v>1</v>
      </c>
      <c r="F26" s="225">
        <f t="shared" si="2"/>
        <v>100</v>
      </c>
      <c r="G26" s="224">
        <v>1</v>
      </c>
      <c r="H26" s="226">
        <v>1</v>
      </c>
      <c r="I26" s="227">
        <f t="shared" si="3"/>
        <v>100</v>
      </c>
      <c r="J26" s="224">
        <v>1</v>
      </c>
      <c r="K26" s="225">
        <f t="shared" si="4"/>
        <v>100</v>
      </c>
      <c r="L26" s="224">
        <v>0.5</v>
      </c>
      <c r="M26" s="225">
        <f t="shared" si="5"/>
        <v>50</v>
      </c>
      <c r="N26" s="228">
        <v>1</v>
      </c>
      <c r="O26" s="225">
        <f t="shared" si="6"/>
        <v>100</v>
      </c>
      <c r="P26" s="229"/>
      <c r="Q26" s="230"/>
      <c r="R26" s="230"/>
      <c r="S26" s="230"/>
    </row>
    <row r="27" spans="1:19" ht="18" customHeight="1" x14ac:dyDescent="0.25">
      <c r="A27" s="231" t="s">
        <v>51</v>
      </c>
      <c r="B27" s="232" t="s">
        <v>52</v>
      </c>
      <c r="C27" s="232">
        <f t="shared" si="0"/>
        <v>60</v>
      </c>
      <c r="D27" s="233">
        <f t="shared" si="1"/>
        <v>27</v>
      </c>
      <c r="E27" s="224">
        <v>1</v>
      </c>
      <c r="F27" s="225">
        <f t="shared" si="2"/>
        <v>100</v>
      </c>
      <c r="G27" s="224">
        <v>1</v>
      </c>
      <c r="H27" s="226">
        <v>1</v>
      </c>
      <c r="I27" s="227">
        <f t="shared" si="3"/>
        <v>100</v>
      </c>
      <c r="J27" s="224">
        <v>0</v>
      </c>
      <c r="K27" s="225">
        <f t="shared" si="4"/>
        <v>0</v>
      </c>
      <c r="L27" s="224">
        <v>0</v>
      </c>
      <c r="M27" s="225">
        <f t="shared" si="5"/>
        <v>0</v>
      </c>
      <c r="N27" s="228">
        <v>1</v>
      </c>
      <c r="O27" s="225">
        <f t="shared" si="6"/>
        <v>100</v>
      </c>
      <c r="P27" s="229"/>
      <c r="Q27" s="230"/>
      <c r="R27" s="230"/>
      <c r="S27" s="230"/>
    </row>
    <row r="28" spans="1:19" ht="18" customHeight="1" x14ac:dyDescent="0.25">
      <c r="A28" s="231" t="s">
        <v>53</v>
      </c>
      <c r="B28" s="232" t="s">
        <v>54</v>
      </c>
      <c r="C28" s="232">
        <f t="shared" si="0"/>
        <v>90</v>
      </c>
      <c r="D28" s="233">
        <f t="shared" si="1"/>
        <v>8</v>
      </c>
      <c r="E28" s="224">
        <v>1</v>
      </c>
      <c r="F28" s="225">
        <f t="shared" si="2"/>
        <v>100</v>
      </c>
      <c r="G28" s="224">
        <v>1</v>
      </c>
      <c r="H28" s="226">
        <v>1</v>
      </c>
      <c r="I28" s="227">
        <f t="shared" si="3"/>
        <v>100</v>
      </c>
      <c r="J28" s="224">
        <v>1</v>
      </c>
      <c r="K28" s="225">
        <f t="shared" si="4"/>
        <v>100</v>
      </c>
      <c r="L28" s="224">
        <v>0.5</v>
      </c>
      <c r="M28" s="225">
        <f t="shared" si="5"/>
        <v>50</v>
      </c>
      <c r="N28" s="228">
        <v>1</v>
      </c>
      <c r="O28" s="225">
        <f t="shared" si="6"/>
        <v>100</v>
      </c>
      <c r="P28" s="229"/>
      <c r="Q28" s="230"/>
      <c r="R28" s="230"/>
      <c r="S28" s="230"/>
    </row>
    <row r="29" spans="1:19" ht="18" customHeight="1" x14ac:dyDescent="0.25">
      <c r="A29" s="231" t="s">
        <v>55</v>
      </c>
      <c r="B29" s="232" t="s">
        <v>56</v>
      </c>
      <c r="C29" s="232">
        <f t="shared" si="0"/>
        <v>10</v>
      </c>
      <c r="D29" s="233">
        <f t="shared" si="1"/>
        <v>42</v>
      </c>
      <c r="E29" s="224">
        <v>0</v>
      </c>
      <c r="F29" s="225">
        <f t="shared" si="2"/>
        <v>0</v>
      </c>
      <c r="G29" s="224">
        <v>0</v>
      </c>
      <c r="H29" s="226">
        <v>0</v>
      </c>
      <c r="I29" s="227">
        <f t="shared" si="3"/>
        <v>0</v>
      </c>
      <c r="J29" s="224">
        <v>0</v>
      </c>
      <c r="K29" s="225">
        <f t="shared" si="4"/>
        <v>0</v>
      </c>
      <c r="L29" s="224">
        <v>0</v>
      </c>
      <c r="M29" s="225">
        <f t="shared" si="5"/>
        <v>0</v>
      </c>
      <c r="N29" s="228">
        <v>0.5</v>
      </c>
      <c r="O29" s="225">
        <f t="shared" si="6"/>
        <v>50</v>
      </c>
      <c r="P29" s="229"/>
      <c r="Q29" s="230"/>
      <c r="R29" s="230"/>
      <c r="S29" s="230"/>
    </row>
    <row r="30" spans="1:19" ht="18" customHeight="1" x14ac:dyDescent="0.25">
      <c r="A30" s="231" t="s">
        <v>57</v>
      </c>
      <c r="B30" s="232" t="s">
        <v>58</v>
      </c>
      <c r="C30" s="232">
        <f t="shared" si="0"/>
        <v>60</v>
      </c>
      <c r="D30" s="233">
        <f t="shared" si="1"/>
        <v>27</v>
      </c>
      <c r="E30" s="224">
        <v>1</v>
      </c>
      <c r="F30" s="225">
        <f t="shared" si="2"/>
        <v>100</v>
      </c>
      <c r="G30" s="224">
        <v>1</v>
      </c>
      <c r="H30" s="226">
        <v>1</v>
      </c>
      <c r="I30" s="227">
        <f t="shared" si="3"/>
        <v>100</v>
      </c>
      <c r="J30" s="224">
        <v>0</v>
      </c>
      <c r="K30" s="225">
        <f t="shared" si="4"/>
        <v>0</v>
      </c>
      <c r="L30" s="224">
        <v>0</v>
      </c>
      <c r="M30" s="225">
        <f t="shared" si="5"/>
        <v>0</v>
      </c>
      <c r="N30" s="228">
        <v>1</v>
      </c>
      <c r="O30" s="225">
        <f t="shared" si="6"/>
        <v>100</v>
      </c>
      <c r="P30" s="229"/>
      <c r="Q30" s="230"/>
      <c r="R30" s="230"/>
      <c r="S30" s="230"/>
    </row>
    <row r="31" spans="1:19" ht="18" customHeight="1" x14ac:dyDescent="0.25">
      <c r="A31" s="231" t="s">
        <v>59</v>
      </c>
      <c r="B31" s="232" t="s">
        <v>60</v>
      </c>
      <c r="C31" s="232">
        <f t="shared" si="0"/>
        <v>60</v>
      </c>
      <c r="D31" s="233">
        <f t="shared" si="1"/>
        <v>27</v>
      </c>
      <c r="E31" s="224">
        <v>1</v>
      </c>
      <c r="F31" s="225">
        <f t="shared" si="2"/>
        <v>100</v>
      </c>
      <c r="G31" s="224">
        <v>1</v>
      </c>
      <c r="H31" s="226">
        <v>1</v>
      </c>
      <c r="I31" s="227">
        <f t="shared" si="3"/>
        <v>100</v>
      </c>
      <c r="J31" s="224">
        <v>0</v>
      </c>
      <c r="K31" s="225">
        <f t="shared" si="4"/>
        <v>0</v>
      </c>
      <c r="L31" s="224">
        <v>0</v>
      </c>
      <c r="M31" s="225">
        <f t="shared" si="5"/>
        <v>0</v>
      </c>
      <c r="N31" s="228">
        <v>1</v>
      </c>
      <c r="O31" s="225">
        <f t="shared" si="6"/>
        <v>100</v>
      </c>
      <c r="P31" s="229"/>
      <c r="Q31" s="230"/>
      <c r="R31" s="230"/>
      <c r="S31" s="230"/>
    </row>
    <row r="32" spans="1:19" ht="18" customHeight="1" x14ac:dyDescent="0.25">
      <c r="A32" s="231" t="s">
        <v>61</v>
      </c>
      <c r="B32" s="232" t="s">
        <v>62</v>
      </c>
      <c r="C32" s="232">
        <f t="shared" si="0"/>
        <v>70</v>
      </c>
      <c r="D32" s="233">
        <f t="shared" si="1"/>
        <v>22</v>
      </c>
      <c r="E32" s="224">
        <v>0</v>
      </c>
      <c r="F32" s="225">
        <f t="shared" si="2"/>
        <v>0</v>
      </c>
      <c r="G32" s="224">
        <v>1</v>
      </c>
      <c r="H32" s="226">
        <v>1</v>
      </c>
      <c r="I32" s="227">
        <f t="shared" si="3"/>
        <v>100</v>
      </c>
      <c r="J32" s="224">
        <v>1</v>
      </c>
      <c r="K32" s="225">
        <f t="shared" si="4"/>
        <v>100</v>
      </c>
      <c r="L32" s="224">
        <v>0.5</v>
      </c>
      <c r="M32" s="225">
        <f t="shared" si="5"/>
        <v>50</v>
      </c>
      <c r="N32" s="228">
        <v>1</v>
      </c>
      <c r="O32" s="225">
        <f t="shared" si="6"/>
        <v>100</v>
      </c>
      <c r="P32" s="229"/>
      <c r="Q32" s="230"/>
      <c r="R32" s="230"/>
      <c r="S32" s="230"/>
    </row>
    <row r="33" spans="1:19" ht="18" customHeight="1" x14ac:dyDescent="0.25">
      <c r="A33" s="231" t="s">
        <v>63</v>
      </c>
      <c r="B33" s="232" t="s">
        <v>64</v>
      </c>
      <c r="C33" s="232">
        <f t="shared" si="0"/>
        <v>70</v>
      </c>
      <c r="D33" s="233">
        <f t="shared" si="1"/>
        <v>22</v>
      </c>
      <c r="E33" s="224">
        <v>0</v>
      </c>
      <c r="F33" s="225">
        <f t="shared" si="2"/>
        <v>0</v>
      </c>
      <c r="G33" s="224">
        <v>1</v>
      </c>
      <c r="H33" s="226">
        <v>1</v>
      </c>
      <c r="I33" s="227">
        <f t="shared" si="3"/>
        <v>100</v>
      </c>
      <c r="J33" s="224">
        <v>1</v>
      </c>
      <c r="K33" s="225">
        <f t="shared" si="4"/>
        <v>100</v>
      </c>
      <c r="L33" s="224">
        <v>0.5</v>
      </c>
      <c r="M33" s="225">
        <f t="shared" si="5"/>
        <v>50</v>
      </c>
      <c r="N33" s="228">
        <v>1</v>
      </c>
      <c r="O33" s="225">
        <f t="shared" si="6"/>
        <v>100</v>
      </c>
      <c r="P33" s="229"/>
      <c r="Q33" s="230"/>
      <c r="R33" s="230"/>
      <c r="S33" s="230"/>
    </row>
    <row r="34" spans="1:19" ht="18" customHeight="1" x14ac:dyDescent="0.25">
      <c r="A34" s="231" t="s">
        <v>65</v>
      </c>
      <c r="B34" s="232" t="s">
        <v>66</v>
      </c>
      <c r="C34" s="232">
        <f t="shared" si="0"/>
        <v>80</v>
      </c>
      <c r="D34" s="233">
        <f t="shared" si="1"/>
        <v>13</v>
      </c>
      <c r="E34" s="224">
        <v>1</v>
      </c>
      <c r="F34" s="225">
        <f t="shared" si="2"/>
        <v>100</v>
      </c>
      <c r="G34" s="224">
        <v>1</v>
      </c>
      <c r="H34" s="226">
        <v>1</v>
      </c>
      <c r="I34" s="227">
        <f t="shared" si="3"/>
        <v>100</v>
      </c>
      <c r="J34" s="224">
        <v>1</v>
      </c>
      <c r="K34" s="225">
        <f t="shared" si="4"/>
        <v>100</v>
      </c>
      <c r="L34" s="224">
        <v>0</v>
      </c>
      <c r="M34" s="225">
        <f t="shared" si="5"/>
        <v>0</v>
      </c>
      <c r="N34" s="228">
        <v>1</v>
      </c>
      <c r="O34" s="225">
        <f t="shared" si="6"/>
        <v>100</v>
      </c>
      <c r="P34" s="229"/>
      <c r="Q34" s="230"/>
      <c r="R34" s="230"/>
      <c r="S34" s="230"/>
    </row>
    <row r="35" spans="1:19" ht="18" customHeight="1" x14ac:dyDescent="0.25">
      <c r="A35" s="231" t="s">
        <v>67</v>
      </c>
      <c r="B35" s="232" t="s">
        <v>68</v>
      </c>
      <c r="C35" s="232">
        <f t="shared" si="0"/>
        <v>90</v>
      </c>
      <c r="D35" s="233">
        <f t="shared" si="1"/>
        <v>8</v>
      </c>
      <c r="E35" s="224">
        <v>1</v>
      </c>
      <c r="F35" s="225">
        <f t="shared" si="2"/>
        <v>100</v>
      </c>
      <c r="G35" s="224">
        <v>1</v>
      </c>
      <c r="H35" s="226">
        <v>1</v>
      </c>
      <c r="I35" s="227">
        <f t="shared" si="3"/>
        <v>100</v>
      </c>
      <c r="J35" s="224">
        <v>1</v>
      </c>
      <c r="K35" s="225">
        <f t="shared" si="4"/>
        <v>100</v>
      </c>
      <c r="L35" s="224">
        <v>0.5</v>
      </c>
      <c r="M35" s="225">
        <f t="shared" si="5"/>
        <v>50</v>
      </c>
      <c r="N35" s="228">
        <v>1</v>
      </c>
      <c r="O35" s="225">
        <f t="shared" si="6"/>
        <v>100</v>
      </c>
      <c r="P35" s="229"/>
      <c r="Q35" s="230"/>
      <c r="R35" s="230"/>
      <c r="S35" s="230"/>
    </row>
    <row r="36" spans="1:19" ht="18" customHeight="1" x14ac:dyDescent="0.25">
      <c r="A36" s="231" t="s">
        <v>69</v>
      </c>
      <c r="B36" s="232" t="s">
        <v>70</v>
      </c>
      <c r="C36" s="232">
        <f t="shared" si="0"/>
        <v>80</v>
      </c>
      <c r="D36" s="233">
        <f t="shared" si="1"/>
        <v>13</v>
      </c>
      <c r="E36" s="224">
        <v>1</v>
      </c>
      <c r="F36" s="225">
        <f t="shared" si="2"/>
        <v>100</v>
      </c>
      <c r="G36" s="224">
        <v>1</v>
      </c>
      <c r="H36" s="226">
        <v>1</v>
      </c>
      <c r="I36" s="227">
        <f t="shared" si="3"/>
        <v>100</v>
      </c>
      <c r="J36" s="224">
        <v>1</v>
      </c>
      <c r="K36" s="225">
        <f t="shared" si="4"/>
        <v>100</v>
      </c>
      <c r="L36" s="224">
        <v>0</v>
      </c>
      <c r="M36" s="225">
        <f t="shared" si="5"/>
        <v>0</v>
      </c>
      <c r="N36" s="228">
        <v>1</v>
      </c>
      <c r="O36" s="225">
        <f t="shared" si="6"/>
        <v>100</v>
      </c>
      <c r="P36" s="229"/>
      <c r="Q36" s="230"/>
      <c r="R36" s="230"/>
      <c r="S36" s="230"/>
    </row>
    <row r="37" spans="1:19" ht="18" customHeight="1" x14ac:dyDescent="0.25">
      <c r="A37" s="231" t="s">
        <v>71</v>
      </c>
      <c r="B37" s="232" t="s">
        <v>72</v>
      </c>
      <c r="C37" s="232">
        <f t="shared" si="0"/>
        <v>100</v>
      </c>
      <c r="D37" s="233">
        <f t="shared" si="1"/>
        <v>1</v>
      </c>
      <c r="E37" s="224">
        <v>1</v>
      </c>
      <c r="F37" s="225">
        <f t="shared" si="2"/>
        <v>100</v>
      </c>
      <c r="G37" s="224">
        <v>1</v>
      </c>
      <c r="H37" s="226">
        <v>1</v>
      </c>
      <c r="I37" s="227">
        <f t="shared" si="3"/>
        <v>100</v>
      </c>
      <c r="J37" s="224">
        <v>1</v>
      </c>
      <c r="K37" s="225">
        <f t="shared" si="4"/>
        <v>100</v>
      </c>
      <c r="L37" s="224">
        <v>1</v>
      </c>
      <c r="M37" s="225">
        <f t="shared" si="5"/>
        <v>100</v>
      </c>
      <c r="N37" s="228">
        <v>1</v>
      </c>
      <c r="O37" s="225">
        <f t="shared" si="6"/>
        <v>100</v>
      </c>
      <c r="P37" s="229"/>
      <c r="Q37" s="230"/>
      <c r="R37" s="230"/>
      <c r="S37" s="230"/>
    </row>
    <row r="38" spans="1:19" ht="18" customHeight="1" x14ac:dyDescent="0.25">
      <c r="A38" s="231" t="s">
        <v>73</v>
      </c>
      <c r="B38" s="232" t="s">
        <v>74</v>
      </c>
      <c r="C38" s="232">
        <f t="shared" si="0"/>
        <v>0</v>
      </c>
      <c r="D38" s="233">
        <f t="shared" si="1"/>
        <v>47</v>
      </c>
      <c r="E38" s="224">
        <v>0</v>
      </c>
      <c r="F38" s="225">
        <f t="shared" si="2"/>
        <v>0</v>
      </c>
      <c r="G38" s="224">
        <v>0</v>
      </c>
      <c r="H38" s="226">
        <v>0</v>
      </c>
      <c r="I38" s="227">
        <f t="shared" si="3"/>
        <v>0</v>
      </c>
      <c r="J38" s="224">
        <v>0</v>
      </c>
      <c r="K38" s="225">
        <f t="shared" si="4"/>
        <v>0</v>
      </c>
      <c r="L38" s="224">
        <v>0</v>
      </c>
      <c r="M38" s="225">
        <f t="shared" si="5"/>
        <v>0</v>
      </c>
      <c r="N38" s="228">
        <v>0</v>
      </c>
      <c r="O38" s="225">
        <f t="shared" si="6"/>
        <v>0</v>
      </c>
      <c r="P38" s="229"/>
      <c r="Q38" s="230"/>
      <c r="R38" s="230"/>
      <c r="S38" s="230"/>
    </row>
    <row r="39" spans="1:19" ht="18" customHeight="1" x14ac:dyDescent="0.25">
      <c r="A39" s="231" t="s">
        <v>75</v>
      </c>
      <c r="B39" s="232" t="s">
        <v>76</v>
      </c>
      <c r="C39" s="232">
        <f t="shared" si="0"/>
        <v>30</v>
      </c>
      <c r="D39" s="233">
        <f t="shared" si="1"/>
        <v>34</v>
      </c>
      <c r="E39" s="224">
        <v>0</v>
      </c>
      <c r="F39" s="225">
        <f t="shared" si="2"/>
        <v>0</v>
      </c>
      <c r="G39" s="224">
        <v>1</v>
      </c>
      <c r="H39" s="226">
        <v>0</v>
      </c>
      <c r="I39" s="227">
        <f t="shared" si="3"/>
        <v>50</v>
      </c>
      <c r="J39" s="224">
        <v>0</v>
      </c>
      <c r="K39" s="225">
        <f t="shared" si="4"/>
        <v>0</v>
      </c>
      <c r="L39" s="224">
        <v>0.5</v>
      </c>
      <c r="M39" s="225">
        <f t="shared" si="5"/>
        <v>50</v>
      </c>
      <c r="N39" s="228">
        <v>0.5</v>
      </c>
      <c r="O39" s="225">
        <f t="shared" si="6"/>
        <v>50</v>
      </c>
      <c r="P39" s="229"/>
      <c r="Q39" s="230"/>
      <c r="R39" s="230"/>
      <c r="S39" s="230"/>
    </row>
    <row r="40" spans="1:19" ht="18" customHeight="1" x14ac:dyDescent="0.25">
      <c r="A40" s="231" t="s">
        <v>77</v>
      </c>
      <c r="B40" s="232" t="s">
        <v>78</v>
      </c>
      <c r="C40" s="232">
        <f t="shared" si="0"/>
        <v>95</v>
      </c>
      <c r="D40" s="233">
        <f t="shared" si="1"/>
        <v>5</v>
      </c>
      <c r="E40" s="224">
        <v>1</v>
      </c>
      <c r="F40" s="225">
        <f t="shared" si="2"/>
        <v>100</v>
      </c>
      <c r="G40" s="224">
        <v>1</v>
      </c>
      <c r="H40" s="226">
        <v>1</v>
      </c>
      <c r="I40" s="227">
        <f t="shared" si="3"/>
        <v>100</v>
      </c>
      <c r="J40" s="224">
        <v>1</v>
      </c>
      <c r="K40" s="225">
        <f t="shared" si="4"/>
        <v>100</v>
      </c>
      <c r="L40" s="224">
        <v>0.75</v>
      </c>
      <c r="M40" s="225">
        <f t="shared" si="5"/>
        <v>75</v>
      </c>
      <c r="N40" s="228">
        <v>1</v>
      </c>
      <c r="O40" s="225">
        <f t="shared" si="6"/>
        <v>100</v>
      </c>
      <c r="P40" s="229"/>
      <c r="Q40" s="230"/>
      <c r="R40" s="230"/>
      <c r="S40" s="230"/>
    </row>
    <row r="41" spans="1:19" ht="18" customHeight="1" x14ac:dyDescent="0.25">
      <c r="A41" s="231" t="s">
        <v>79</v>
      </c>
      <c r="B41" s="232" t="s">
        <v>80</v>
      </c>
      <c r="C41" s="232">
        <f t="shared" si="0"/>
        <v>30</v>
      </c>
      <c r="D41" s="233">
        <f t="shared" si="1"/>
        <v>34</v>
      </c>
      <c r="E41" s="224">
        <v>0</v>
      </c>
      <c r="F41" s="225">
        <f t="shared" si="2"/>
        <v>0</v>
      </c>
      <c r="G41" s="224">
        <v>1</v>
      </c>
      <c r="H41" s="226">
        <v>1</v>
      </c>
      <c r="I41" s="227">
        <f t="shared" si="3"/>
        <v>100</v>
      </c>
      <c r="J41" s="224">
        <v>0</v>
      </c>
      <c r="K41" s="225">
        <f t="shared" si="4"/>
        <v>0</v>
      </c>
      <c r="L41" s="224">
        <v>0</v>
      </c>
      <c r="M41" s="225">
        <f t="shared" si="5"/>
        <v>0</v>
      </c>
      <c r="N41" s="228">
        <v>0.5</v>
      </c>
      <c r="O41" s="225">
        <f t="shared" si="6"/>
        <v>50</v>
      </c>
      <c r="P41" s="229"/>
      <c r="Q41" s="230"/>
      <c r="R41" s="230"/>
      <c r="S41" s="230"/>
    </row>
    <row r="42" spans="1:19" ht="18" customHeight="1" x14ac:dyDescent="0.25">
      <c r="A42" s="231" t="s">
        <v>81</v>
      </c>
      <c r="B42" s="232" t="s">
        <v>82</v>
      </c>
      <c r="C42" s="232">
        <f t="shared" si="0"/>
        <v>100</v>
      </c>
      <c r="D42" s="233">
        <f t="shared" si="1"/>
        <v>1</v>
      </c>
      <c r="E42" s="224">
        <v>1</v>
      </c>
      <c r="F42" s="225">
        <f t="shared" si="2"/>
        <v>100</v>
      </c>
      <c r="G42" s="224">
        <v>1</v>
      </c>
      <c r="H42" s="226">
        <v>1</v>
      </c>
      <c r="I42" s="227">
        <f t="shared" si="3"/>
        <v>100</v>
      </c>
      <c r="J42" s="224">
        <v>1</v>
      </c>
      <c r="K42" s="225">
        <f t="shared" si="4"/>
        <v>100</v>
      </c>
      <c r="L42" s="224">
        <v>1</v>
      </c>
      <c r="M42" s="225">
        <f t="shared" si="5"/>
        <v>100</v>
      </c>
      <c r="N42" s="228">
        <v>1</v>
      </c>
      <c r="O42" s="225">
        <f t="shared" si="6"/>
        <v>100</v>
      </c>
      <c r="P42" s="229"/>
      <c r="Q42" s="230"/>
      <c r="R42" s="230"/>
      <c r="S42" s="230"/>
    </row>
    <row r="43" spans="1:19" ht="18" customHeight="1" x14ac:dyDescent="0.25">
      <c r="A43" s="231" t="s">
        <v>83</v>
      </c>
      <c r="B43" s="232" t="s">
        <v>84</v>
      </c>
      <c r="C43" s="232">
        <f t="shared" si="0"/>
        <v>80</v>
      </c>
      <c r="D43" s="233">
        <f t="shared" si="1"/>
        <v>13</v>
      </c>
      <c r="E43" s="224">
        <v>1</v>
      </c>
      <c r="F43" s="225">
        <f t="shared" si="2"/>
        <v>100</v>
      </c>
      <c r="G43" s="224">
        <v>1</v>
      </c>
      <c r="H43" s="226">
        <v>1</v>
      </c>
      <c r="I43" s="227">
        <f t="shared" si="3"/>
        <v>100</v>
      </c>
      <c r="J43" s="224">
        <v>1</v>
      </c>
      <c r="K43" s="225">
        <f t="shared" si="4"/>
        <v>100</v>
      </c>
      <c r="L43" s="224">
        <v>0</v>
      </c>
      <c r="M43" s="225">
        <f t="shared" si="5"/>
        <v>0</v>
      </c>
      <c r="N43" s="228">
        <v>1</v>
      </c>
      <c r="O43" s="225">
        <f t="shared" si="6"/>
        <v>100</v>
      </c>
      <c r="P43" s="229"/>
      <c r="Q43" s="230"/>
      <c r="R43" s="230"/>
      <c r="S43" s="230"/>
    </row>
    <row r="44" spans="1:19" ht="18" customHeight="1" x14ac:dyDescent="0.25">
      <c r="A44" s="231" t="s">
        <v>85</v>
      </c>
      <c r="B44" s="232" t="s">
        <v>86</v>
      </c>
      <c r="C44" s="232">
        <f t="shared" si="0"/>
        <v>80</v>
      </c>
      <c r="D44" s="233">
        <f t="shared" si="1"/>
        <v>13</v>
      </c>
      <c r="E44" s="224">
        <v>1</v>
      </c>
      <c r="F44" s="225">
        <f t="shared" si="2"/>
        <v>100</v>
      </c>
      <c r="G44" s="224">
        <v>1</v>
      </c>
      <c r="H44" s="226">
        <v>1</v>
      </c>
      <c r="I44" s="227">
        <f t="shared" si="3"/>
        <v>100</v>
      </c>
      <c r="J44" s="224">
        <v>1</v>
      </c>
      <c r="K44" s="225">
        <f t="shared" si="4"/>
        <v>100</v>
      </c>
      <c r="L44" s="224">
        <v>0</v>
      </c>
      <c r="M44" s="225">
        <f t="shared" si="5"/>
        <v>0</v>
      </c>
      <c r="N44" s="228">
        <v>1</v>
      </c>
      <c r="O44" s="225">
        <f t="shared" si="6"/>
        <v>100</v>
      </c>
      <c r="P44" s="229"/>
      <c r="Q44" s="230"/>
      <c r="R44" s="230"/>
      <c r="S44" s="230"/>
    </row>
    <row r="45" spans="1:19" ht="18" customHeight="1" x14ac:dyDescent="0.25">
      <c r="A45" s="231" t="s">
        <v>87</v>
      </c>
      <c r="B45" s="232" t="s">
        <v>88</v>
      </c>
      <c r="C45" s="232">
        <f t="shared" si="0"/>
        <v>80</v>
      </c>
      <c r="D45" s="233">
        <f t="shared" si="1"/>
        <v>13</v>
      </c>
      <c r="E45" s="224">
        <v>1</v>
      </c>
      <c r="F45" s="225">
        <f t="shared" si="2"/>
        <v>100</v>
      </c>
      <c r="G45" s="224">
        <v>1</v>
      </c>
      <c r="H45" s="226">
        <v>1</v>
      </c>
      <c r="I45" s="227">
        <f t="shared" si="3"/>
        <v>100</v>
      </c>
      <c r="J45" s="224">
        <v>1</v>
      </c>
      <c r="K45" s="225">
        <f t="shared" si="4"/>
        <v>100</v>
      </c>
      <c r="L45" s="224">
        <v>0</v>
      </c>
      <c r="M45" s="225">
        <f t="shared" si="5"/>
        <v>0</v>
      </c>
      <c r="N45" s="228">
        <v>1</v>
      </c>
      <c r="O45" s="225">
        <f t="shared" si="6"/>
        <v>100</v>
      </c>
      <c r="P45" s="229"/>
      <c r="Q45" s="230"/>
      <c r="R45" s="230"/>
      <c r="S45" s="230"/>
    </row>
    <row r="46" spans="1:19" ht="18" customHeight="1" x14ac:dyDescent="0.25">
      <c r="A46" s="231" t="s">
        <v>89</v>
      </c>
      <c r="B46" s="232" t="s">
        <v>90</v>
      </c>
      <c r="C46" s="232">
        <f t="shared" si="0"/>
        <v>0</v>
      </c>
      <c r="D46" s="233">
        <f t="shared" si="1"/>
        <v>47</v>
      </c>
      <c r="E46" s="224">
        <v>0</v>
      </c>
      <c r="F46" s="225">
        <f t="shared" si="2"/>
        <v>0</v>
      </c>
      <c r="G46" s="224">
        <v>0</v>
      </c>
      <c r="H46" s="226">
        <v>0</v>
      </c>
      <c r="I46" s="227">
        <f t="shared" si="3"/>
        <v>0</v>
      </c>
      <c r="J46" s="224">
        <v>0</v>
      </c>
      <c r="K46" s="225">
        <f t="shared" si="4"/>
        <v>0</v>
      </c>
      <c r="L46" s="224">
        <v>0</v>
      </c>
      <c r="M46" s="225">
        <f t="shared" si="5"/>
        <v>0</v>
      </c>
      <c r="N46" s="228">
        <v>0</v>
      </c>
      <c r="O46" s="225">
        <f t="shared" si="6"/>
        <v>0</v>
      </c>
      <c r="P46" s="229"/>
      <c r="Q46" s="230"/>
      <c r="R46" s="230"/>
      <c r="S46" s="230"/>
    </row>
    <row r="47" spans="1:19" ht="18" customHeight="1" x14ac:dyDescent="0.25">
      <c r="A47" s="231" t="s">
        <v>91</v>
      </c>
      <c r="B47" s="232" t="s">
        <v>92</v>
      </c>
      <c r="C47" s="232">
        <f t="shared" si="0"/>
        <v>40</v>
      </c>
      <c r="D47" s="233">
        <f t="shared" si="1"/>
        <v>32</v>
      </c>
      <c r="E47" s="224">
        <v>0</v>
      </c>
      <c r="F47" s="225">
        <f t="shared" si="2"/>
        <v>0</v>
      </c>
      <c r="G47" s="224">
        <v>1</v>
      </c>
      <c r="H47" s="226">
        <v>1</v>
      </c>
      <c r="I47" s="227">
        <f t="shared" si="3"/>
        <v>100</v>
      </c>
      <c r="J47" s="224">
        <v>0</v>
      </c>
      <c r="K47" s="225">
        <f t="shared" si="4"/>
        <v>0</v>
      </c>
      <c r="L47" s="224">
        <v>0</v>
      </c>
      <c r="M47" s="225">
        <f t="shared" si="5"/>
        <v>0</v>
      </c>
      <c r="N47" s="228">
        <v>1</v>
      </c>
      <c r="O47" s="225">
        <f t="shared" si="6"/>
        <v>100</v>
      </c>
      <c r="P47" s="229"/>
      <c r="Q47" s="230"/>
      <c r="R47" s="230"/>
      <c r="S47" s="230"/>
    </row>
    <row r="48" spans="1:19" ht="18" customHeight="1" x14ac:dyDescent="0.25">
      <c r="A48" s="231" t="s">
        <v>93</v>
      </c>
      <c r="B48" s="232" t="s">
        <v>94</v>
      </c>
      <c r="C48" s="232">
        <f t="shared" si="0"/>
        <v>10</v>
      </c>
      <c r="D48" s="233">
        <f t="shared" si="1"/>
        <v>42</v>
      </c>
      <c r="E48" s="224">
        <v>0</v>
      </c>
      <c r="F48" s="225">
        <f t="shared" si="2"/>
        <v>0</v>
      </c>
      <c r="G48" s="224">
        <v>0</v>
      </c>
      <c r="H48" s="226">
        <v>1</v>
      </c>
      <c r="I48" s="227">
        <f t="shared" si="3"/>
        <v>50</v>
      </c>
      <c r="J48" s="224">
        <v>0</v>
      </c>
      <c r="K48" s="225">
        <f t="shared" si="4"/>
        <v>0</v>
      </c>
      <c r="L48" s="224">
        <v>0</v>
      </c>
      <c r="M48" s="225">
        <f t="shared" si="5"/>
        <v>0</v>
      </c>
      <c r="N48" s="228">
        <v>0</v>
      </c>
      <c r="O48" s="225">
        <f t="shared" si="6"/>
        <v>0</v>
      </c>
      <c r="P48" s="229"/>
      <c r="Q48" s="230"/>
      <c r="R48" s="230"/>
      <c r="S48" s="230"/>
    </row>
    <row r="49" spans="1:19" ht="18" customHeight="1" x14ac:dyDescent="0.25">
      <c r="A49" s="231" t="s">
        <v>95</v>
      </c>
      <c r="B49" s="232" t="s">
        <v>96</v>
      </c>
      <c r="C49" s="232">
        <f t="shared" si="0"/>
        <v>0</v>
      </c>
      <c r="D49" s="233">
        <f t="shared" si="1"/>
        <v>47</v>
      </c>
      <c r="E49" s="224">
        <v>0</v>
      </c>
      <c r="F49" s="225">
        <f t="shared" si="2"/>
        <v>0</v>
      </c>
      <c r="G49" s="224">
        <v>0</v>
      </c>
      <c r="H49" s="226">
        <v>0</v>
      </c>
      <c r="I49" s="227">
        <f t="shared" si="3"/>
        <v>0</v>
      </c>
      <c r="J49" s="224">
        <v>0</v>
      </c>
      <c r="K49" s="225">
        <f t="shared" si="4"/>
        <v>0</v>
      </c>
      <c r="L49" s="224">
        <v>0</v>
      </c>
      <c r="M49" s="225">
        <f t="shared" si="5"/>
        <v>0</v>
      </c>
      <c r="N49" s="228">
        <v>0</v>
      </c>
      <c r="O49" s="225">
        <f t="shared" si="6"/>
        <v>0</v>
      </c>
      <c r="P49" s="229"/>
      <c r="Q49" s="230"/>
      <c r="R49" s="230"/>
      <c r="S49" s="230"/>
    </row>
    <row r="50" spans="1:19" ht="18" customHeight="1" x14ac:dyDescent="0.25">
      <c r="A50" s="231" t="s">
        <v>97</v>
      </c>
      <c r="B50" s="232" t="s">
        <v>98</v>
      </c>
      <c r="C50" s="232">
        <f t="shared" si="0"/>
        <v>0</v>
      </c>
      <c r="D50" s="233">
        <f t="shared" si="1"/>
        <v>47</v>
      </c>
      <c r="E50" s="224">
        <v>0</v>
      </c>
      <c r="F50" s="225">
        <f t="shared" si="2"/>
        <v>0</v>
      </c>
      <c r="G50" s="224">
        <v>0</v>
      </c>
      <c r="H50" s="226">
        <v>0</v>
      </c>
      <c r="I50" s="227">
        <f t="shared" si="3"/>
        <v>0</v>
      </c>
      <c r="J50" s="224">
        <v>0</v>
      </c>
      <c r="K50" s="225">
        <f t="shared" si="4"/>
        <v>0</v>
      </c>
      <c r="L50" s="224">
        <v>0</v>
      </c>
      <c r="M50" s="225">
        <f t="shared" si="5"/>
        <v>0</v>
      </c>
      <c r="N50" s="278">
        <v>0</v>
      </c>
      <c r="O50" s="225">
        <f t="shared" si="6"/>
        <v>0</v>
      </c>
      <c r="P50" s="229"/>
      <c r="Q50" s="230"/>
      <c r="R50" s="230"/>
      <c r="S50" s="230"/>
    </row>
    <row r="51" spans="1:19" ht="18" customHeight="1" x14ac:dyDescent="0.25">
      <c r="A51" s="231" t="s">
        <v>99</v>
      </c>
      <c r="B51" s="232" t="s">
        <v>100</v>
      </c>
      <c r="C51" s="232">
        <f t="shared" si="0"/>
        <v>90</v>
      </c>
      <c r="D51" s="233">
        <f t="shared" si="1"/>
        <v>8</v>
      </c>
      <c r="E51" s="224">
        <v>1</v>
      </c>
      <c r="F51" s="225">
        <f t="shared" si="2"/>
        <v>100</v>
      </c>
      <c r="G51" s="224">
        <v>1</v>
      </c>
      <c r="H51" s="226">
        <v>1</v>
      </c>
      <c r="I51" s="227">
        <f t="shared" si="3"/>
        <v>100</v>
      </c>
      <c r="J51" s="224">
        <v>1</v>
      </c>
      <c r="K51" s="225">
        <f t="shared" si="4"/>
        <v>100</v>
      </c>
      <c r="L51" s="224">
        <v>0.5</v>
      </c>
      <c r="M51" s="225">
        <f t="shared" si="5"/>
        <v>50</v>
      </c>
      <c r="N51" s="228">
        <v>1</v>
      </c>
      <c r="O51" s="225">
        <f t="shared" si="6"/>
        <v>100</v>
      </c>
      <c r="P51" s="229"/>
      <c r="Q51" s="230"/>
      <c r="R51" s="230"/>
      <c r="S51" s="230"/>
    </row>
    <row r="52" spans="1:19" ht="18" customHeight="1" x14ac:dyDescent="0.25">
      <c r="A52" s="231" t="s">
        <v>101</v>
      </c>
      <c r="B52" s="232" t="s">
        <v>102</v>
      </c>
      <c r="C52" s="232">
        <f t="shared" si="0"/>
        <v>65</v>
      </c>
      <c r="D52" s="233">
        <f t="shared" si="1"/>
        <v>26</v>
      </c>
      <c r="E52" s="224">
        <v>0</v>
      </c>
      <c r="F52" s="225">
        <f t="shared" si="2"/>
        <v>0</v>
      </c>
      <c r="G52" s="224">
        <v>1</v>
      </c>
      <c r="H52" s="226">
        <v>1</v>
      </c>
      <c r="I52" s="227">
        <f t="shared" si="3"/>
        <v>100</v>
      </c>
      <c r="J52" s="224">
        <v>1</v>
      </c>
      <c r="K52" s="225">
        <f t="shared" si="4"/>
        <v>100</v>
      </c>
      <c r="L52" s="224">
        <v>0.75</v>
      </c>
      <c r="M52" s="225">
        <f t="shared" si="5"/>
        <v>75</v>
      </c>
      <c r="N52" s="228">
        <v>0.5</v>
      </c>
      <c r="O52" s="225">
        <f t="shared" si="6"/>
        <v>50</v>
      </c>
      <c r="P52" s="229"/>
      <c r="Q52" s="230"/>
      <c r="R52" s="230"/>
      <c r="S52" s="230"/>
    </row>
    <row r="53" spans="1:19" ht="18" customHeight="1" x14ac:dyDescent="0.25">
      <c r="A53" s="231" t="s">
        <v>103</v>
      </c>
      <c r="B53" s="232" t="s">
        <v>104</v>
      </c>
      <c r="C53" s="232">
        <f t="shared" si="0"/>
        <v>80</v>
      </c>
      <c r="D53" s="233">
        <f t="shared" si="1"/>
        <v>13</v>
      </c>
      <c r="E53" s="224">
        <v>1</v>
      </c>
      <c r="F53" s="225">
        <f t="shared" si="2"/>
        <v>100</v>
      </c>
      <c r="G53" s="224">
        <v>1</v>
      </c>
      <c r="H53" s="226">
        <v>1</v>
      </c>
      <c r="I53" s="227">
        <f t="shared" si="3"/>
        <v>100</v>
      </c>
      <c r="J53" s="224">
        <v>1</v>
      </c>
      <c r="K53" s="225">
        <f t="shared" si="4"/>
        <v>100</v>
      </c>
      <c r="L53" s="224">
        <v>0</v>
      </c>
      <c r="M53" s="225">
        <f t="shared" si="5"/>
        <v>0</v>
      </c>
      <c r="N53" s="228">
        <v>1</v>
      </c>
      <c r="O53" s="225">
        <f t="shared" si="6"/>
        <v>100</v>
      </c>
      <c r="P53" s="229"/>
      <c r="Q53" s="230"/>
      <c r="R53" s="230"/>
      <c r="S53" s="230"/>
    </row>
    <row r="54" spans="1:19" ht="18" customHeight="1" x14ac:dyDescent="0.25">
      <c r="A54" s="231" t="s">
        <v>105</v>
      </c>
      <c r="B54" s="232" t="s">
        <v>106</v>
      </c>
      <c r="C54" s="232">
        <f t="shared" si="0"/>
        <v>10</v>
      </c>
      <c r="D54" s="233">
        <f t="shared" si="1"/>
        <v>42</v>
      </c>
      <c r="E54" s="224">
        <v>0</v>
      </c>
      <c r="F54" s="225">
        <f t="shared" si="2"/>
        <v>0</v>
      </c>
      <c r="G54" s="224">
        <v>0</v>
      </c>
      <c r="H54" s="226">
        <v>0</v>
      </c>
      <c r="I54" s="227">
        <f t="shared" si="3"/>
        <v>0</v>
      </c>
      <c r="J54" s="224">
        <v>0</v>
      </c>
      <c r="K54" s="225">
        <f t="shared" si="4"/>
        <v>0</v>
      </c>
      <c r="L54" s="224">
        <v>0</v>
      </c>
      <c r="M54" s="225">
        <f t="shared" si="5"/>
        <v>0</v>
      </c>
      <c r="N54" s="228">
        <v>0.5</v>
      </c>
      <c r="O54" s="225">
        <f t="shared" si="6"/>
        <v>50</v>
      </c>
      <c r="P54" s="229"/>
      <c r="Q54" s="230"/>
      <c r="R54" s="230"/>
      <c r="S54" s="230"/>
    </row>
    <row r="55" spans="1:19" ht="18" customHeight="1" x14ac:dyDescent="0.25">
      <c r="A55" s="231" t="s">
        <v>107</v>
      </c>
      <c r="B55" s="232" t="s">
        <v>108</v>
      </c>
      <c r="C55" s="232">
        <f t="shared" si="0"/>
        <v>20</v>
      </c>
      <c r="D55" s="233">
        <f t="shared" si="1"/>
        <v>40</v>
      </c>
      <c r="E55" s="224">
        <v>0</v>
      </c>
      <c r="F55" s="225">
        <f t="shared" si="2"/>
        <v>0</v>
      </c>
      <c r="G55" s="236">
        <v>1</v>
      </c>
      <c r="H55" s="226">
        <v>1</v>
      </c>
      <c r="I55" s="227">
        <f t="shared" si="3"/>
        <v>100</v>
      </c>
      <c r="J55" s="224">
        <v>0</v>
      </c>
      <c r="K55" s="225">
        <f t="shared" si="4"/>
        <v>0</v>
      </c>
      <c r="L55" s="224">
        <v>0</v>
      </c>
      <c r="M55" s="225">
        <f t="shared" si="5"/>
        <v>0</v>
      </c>
      <c r="N55" s="237">
        <v>0</v>
      </c>
      <c r="O55" s="225">
        <f t="shared" si="6"/>
        <v>0</v>
      </c>
      <c r="P55" s="27"/>
      <c r="Q55" s="238"/>
      <c r="R55" s="238"/>
      <c r="S55" s="238"/>
    </row>
    <row r="56" spans="1:19" ht="18" customHeight="1" x14ac:dyDescent="0.25">
      <c r="A56" s="239" t="s">
        <v>109</v>
      </c>
      <c r="B56" s="240" t="s">
        <v>110</v>
      </c>
      <c r="C56" s="240">
        <f t="shared" si="0"/>
        <v>10</v>
      </c>
      <c r="D56" s="241">
        <f t="shared" si="1"/>
        <v>42</v>
      </c>
      <c r="E56" s="224">
        <v>0</v>
      </c>
      <c r="F56" s="225">
        <f t="shared" si="2"/>
        <v>0</v>
      </c>
      <c r="G56" s="242">
        <v>0</v>
      </c>
      <c r="H56" s="243">
        <v>0</v>
      </c>
      <c r="I56" s="227">
        <f t="shared" si="3"/>
        <v>0</v>
      </c>
      <c r="J56" s="224">
        <v>0</v>
      </c>
      <c r="K56" s="225">
        <f t="shared" si="4"/>
        <v>0</v>
      </c>
      <c r="L56" s="224">
        <v>0</v>
      </c>
      <c r="M56" s="225">
        <f t="shared" si="5"/>
        <v>0</v>
      </c>
      <c r="N56" s="228">
        <v>0.5</v>
      </c>
      <c r="O56" s="225">
        <f t="shared" si="6"/>
        <v>50</v>
      </c>
      <c r="P56" s="229"/>
      <c r="Q56" s="230"/>
      <c r="R56" s="230"/>
      <c r="S56" s="230"/>
    </row>
    <row r="57" spans="1:19" ht="18" customHeight="1" x14ac:dyDescent="0.25">
      <c r="A57" s="244"/>
      <c r="B57" s="245"/>
      <c r="C57" s="246"/>
      <c r="D57" s="247"/>
      <c r="E57" s="248" t="s">
        <v>136</v>
      </c>
      <c r="F57" s="249"/>
      <c r="G57" s="250" t="s">
        <v>136</v>
      </c>
      <c r="H57" s="251" t="s">
        <v>136</v>
      </c>
      <c r="I57" s="252"/>
      <c r="J57" s="248" t="s">
        <v>136</v>
      </c>
      <c r="K57" s="253"/>
      <c r="L57" s="254" t="s">
        <v>136</v>
      </c>
      <c r="M57" s="255" t="s">
        <v>174</v>
      </c>
      <c r="N57" s="248" t="s">
        <v>136</v>
      </c>
      <c r="O57" s="256"/>
      <c r="P57" s="229"/>
      <c r="Q57" s="229"/>
      <c r="R57" s="229"/>
      <c r="S57" s="229"/>
    </row>
    <row r="58" spans="1:19" ht="36" customHeight="1" x14ac:dyDescent="0.2">
      <c r="A58" s="257" t="s">
        <v>138</v>
      </c>
      <c r="B58" s="258" t="s">
        <v>112</v>
      </c>
      <c r="C58" s="259">
        <f>MAX(C5:C56)</f>
        <v>100</v>
      </c>
      <c r="D58" s="260" t="s">
        <v>112</v>
      </c>
      <c r="E58" s="261">
        <f t="shared" ref="E58:F58" si="7">MAX(E5:E56)</f>
        <v>1</v>
      </c>
      <c r="F58" s="260">
        <f t="shared" si="7"/>
        <v>100</v>
      </c>
      <c r="G58" s="261">
        <f t="shared" ref="G58:H58" si="8">MAX(G5:G57)</f>
        <v>1</v>
      </c>
      <c r="H58" s="262">
        <f t="shared" si="8"/>
        <v>1</v>
      </c>
      <c r="I58" s="263">
        <f t="shared" ref="I58:J58" si="9">MAX(I5:I56)</f>
        <v>100</v>
      </c>
      <c r="J58" s="261">
        <f t="shared" si="9"/>
        <v>1</v>
      </c>
      <c r="K58" s="260">
        <f>MAX(K5:K57)</f>
        <v>100</v>
      </c>
      <c r="L58" s="261">
        <f>MAX(L5:L56)</f>
        <v>1</v>
      </c>
      <c r="M58" s="260">
        <f t="shared" ref="M58:O58" si="10">MAX(M5:M57)</f>
        <v>100</v>
      </c>
      <c r="N58" s="264">
        <f t="shared" si="10"/>
        <v>1</v>
      </c>
      <c r="O58" s="260">
        <f t="shared" si="10"/>
        <v>100</v>
      </c>
      <c r="P58" s="265"/>
      <c r="Q58" s="265"/>
      <c r="R58" s="265"/>
      <c r="S58" s="265"/>
    </row>
    <row r="59" spans="1:19" ht="36.75" customHeight="1" x14ac:dyDescent="0.2">
      <c r="A59" s="266" t="s">
        <v>139</v>
      </c>
      <c r="B59" s="267" t="s">
        <v>112</v>
      </c>
      <c r="C59" s="268">
        <f>MIN(C5:C56)</f>
        <v>0</v>
      </c>
      <c r="D59" s="269" t="s">
        <v>112</v>
      </c>
      <c r="E59" s="270">
        <f t="shared" ref="E59:O59" si="11">MIN(E5:E56)</f>
        <v>0</v>
      </c>
      <c r="F59" s="269">
        <f t="shared" si="11"/>
        <v>0</v>
      </c>
      <c r="G59" s="270">
        <f t="shared" si="11"/>
        <v>0</v>
      </c>
      <c r="H59" s="271">
        <f t="shared" si="11"/>
        <v>0</v>
      </c>
      <c r="I59" s="272">
        <f t="shared" si="11"/>
        <v>0</v>
      </c>
      <c r="J59" s="270">
        <f t="shared" si="11"/>
        <v>0</v>
      </c>
      <c r="K59" s="269">
        <f t="shared" si="11"/>
        <v>0</v>
      </c>
      <c r="L59" s="270">
        <f t="shared" si="11"/>
        <v>0</v>
      </c>
      <c r="M59" s="269">
        <f t="shared" si="11"/>
        <v>0</v>
      </c>
      <c r="N59" s="273">
        <f t="shared" si="11"/>
        <v>0</v>
      </c>
      <c r="O59" s="269">
        <f t="shared" si="11"/>
        <v>0</v>
      </c>
      <c r="P59" s="265"/>
      <c r="Q59" s="265"/>
      <c r="R59" s="265"/>
      <c r="S59" s="265"/>
    </row>
    <row r="60" spans="1:19" ht="18" hidden="1" customHeight="1" x14ac:dyDescent="0.25">
      <c r="A60" s="123"/>
      <c r="B60" s="274"/>
      <c r="C60" s="274"/>
      <c r="D60" s="274"/>
      <c r="E60" s="274"/>
      <c r="F60" s="274"/>
      <c r="G60" s="274"/>
      <c r="H60" s="274"/>
      <c r="I60" s="275"/>
      <c r="J60" s="274"/>
      <c r="K60" s="274"/>
      <c r="L60" s="274"/>
      <c r="M60" s="274"/>
      <c r="N60" s="274"/>
      <c r="O60" s="274"/>
      <c r="P60" s="229"/>
      <c r="Q60" s="229"/>
      <c r="R60" s="229"/>
      <c r="S60" s="229"/>
    </row>
    <row r="61" spans="1:19" ht="18" hidden="1" customHeight="1" x14ac:dyDescent="0.25">
      <c r="A61" s="244"/>
      <c r="B61" s="274"/>
      <c r="C61" s="274"/>
      <c r="D61" s="274"/>
      <c r="E61" s="274"/>
      <c r="F61" s="274"/>
      <c r="G61" s="276"/>
      <c r="H61" s="274"/>
      <c r="I61" s="275"/>
      <c r="J61" s="274"/>
      <c r="K61" s="274"/>
      <c r="L61" s="274"/>
      <c r="M61" s="274"/>
      <c r="N61" s="274"/>
      <c r="O61" s="274"/>
      <c r="P61" s="229"/>
      <c r="Q61" s="229"/>
      <c r="R61" s="229"/>
      <c r="S61" s="229"/>
    </row>
    <row r="62" spans="1:19" ht="18" hidden="1" customHeight="1" x14ac:dyDescent="0.25">
      <c r="A62" s="277"/>
      <c r="B62" s="274"/>
      <c r="C62" s="274"/>
      <c r="D62" s="274"/>
      <c r="E62" s="274"/>
      <c r="F62" s="274"/>
      <c r="G62" s="274"/>
      <c r="H62" s="274"/>
      <c r="I62" s="275"/>
      <c r="J62" s="274"/>
      <c r="K62" s="274"/>
      <c r="L62" s="274"/>
      <c r="M62" s="274"/>
      <c r="N62" s="274"/>
      <c r="O62" s="274"/>
      <c r="P62" s="229"/>
      <c r="Q62" s="229"/>
      <c r="R62" s="229"/>
      <c r="S62" s="229"/>
    </row>
    <row r="63" spans="1:19" ht="18" hidden="1" customHeight="1" x14ac:dyDescent="0.25">
      <c r="A63" s="277"/>
      <c r="B63" s="274"/>
      <c r="C63" s="274"/>
      <c r="D63" s="274"/>
      <c r="E63" s="274"/>
      <c r="F63" s="274"/>
      <c r="G63" s="274"/>
      <c r="H63" s="274"/>
      <c r="I63" s="275"/>
      <c r="J63" s="274"/>
      <c r="K63" s="274"/>
      <c r="L63" s="274"/>
      <c r="M63" s="274"/>
      <c r="N63" s="274"/>
      <c r="O63" s="274"/>
      <c r="P63" s="229"/>
      <c r="Q63" s="229"/>
      <c r="R63" s="229"/>
      <c r="S63" s="229"/>
    </row>
    <row r="64" spans="1:19" ht="18" hidden="1" customHeight="1" x14ac:dyDescent="0.25">
      <c r="A64" s="244"/>
      <c r="B64" s="274"/>
      <c r="C64" s="274"/>
      <c r="D64" s="274"/>
      <c r="E64" s="274"/>
      <c r="F64" s="274"/>
      <c r="G64" s="274"/>
      <c r="H64" s="274"/>
      <c r="I64" s="275"/>
      <c r="J64" s="274"/>
      <c r="K64" s="274"/>
      <c r="L64" s="274"/>
      <c r="M64" s="274"/>
      <c r="N64" s="274"/>
      <c r="O64" s="274"/>
      <c r="P64" s="229"/>
      <c r="Q64" s="229"/>
      <c r="R64" s="229"/>
      <c r="S64" s="229"/>
    </row>
    <row r="65" spans="1:19" ht="18" hidden="1" customHeight="1" x14ac:dyDescent="0.25">
      <c r="A65" s="244"/>
      <c r="B65" s="274"/>
      <c r="C65" s="274"/>
      <c r="D65" s="274"/>
      <c r="E65" s="274"/>
      <c r="F65" s="274"/>
      <c r="G65" s="274"/>
      <c r="H65" s="274"/>
      <c r="I65" s="275"/>
      <c r="J65" s="274"/>
      <c r="K65" s="274"/>
      <c r="L65" s="274"/>
      <c r="M65" s="274"/>
      <c r="N65" s="274"/>
      <c r="O65" s="274"/>
      <c r="P65" s="229"/>
      <c r="Q65" s="229"/>
      <c r="R65" s="229"/>
      <c r="S65" s="229"/>
    </row>
    <row r="66" spans="1:19" ht="18" hidden="1" customHeight="1" x14ac:dyDescent="0.25">
      <c r="A66" s="244"/>
      <c r="B66" s="274"/>
      <c r="C66" s="274"/>
      <c r="D66" s="274"/>
      <c r="E66" s="274"/>
      <c r="F66" s="274"/>
      <c r="G66" s="274"/>
      <c r="H66" s="274"/>
      <c r="I66" s="275"/>
      <c r="J66" s="274"/>
      <c r="K66" s="274"/>
      <c r="L66" s="274"/>
      <c r="M66" s="274"/>
      <c r="N66" s="274"/>
      <c r="O66" s="274"/>
      <c r="P66" s="229"/>
      <c r="Q66" s="229"/>
      <c r="R66" s="229"/>
      <c r="S66" s="229"/>
    </row>
    <row r="67" spans="1:19" ht="18" hidden="1" customHeight="1" x14ac:dyDescent="0.25">
      <c r="A67" s="244"/>
      <c r="B67" s="274"/>
      <c r="C67" s="274"/>
      <c r="D67" s="274"/>
      <c r="E67" s="274"/>
      <c r="F67" s="274"/>
      <c r="G67" s="274"/>
      <c r="H67" s="274"/>
      <c r="I67" s="275"/>
      <c r="J67" s="274"/>
      <c r="K67" s="274"/>
      <c r="L67" s="274"/>
      <c r="M67" s="274"/>
      <c r="N67" s="274"/>
      <c r="O67" s="274"/>
      <c r="P67" s="229"/>
      <c r="Q67" s="229"/>
      <c r="R67" s="229"/>
      <c r="S67" s="229"/>
    </row>
    <row r="68" spans="1:19" ht="18" hidden="1" customHeight="1" x14ac:dyDescent="0.25">
      <c r="A68" s="244"/>
      <c r="B68" s="274"/>
      <c r="C68" s="274"/>
      <c r="D68" s="274"/>
      <c r="E68" s="274"/>
      <c r="F68" s="274"/>
      <c r="G68" s="274"/>
      <c r="H68" s="274"/>
      <c r="I68" s="275"/>
      <c r="J68" s="274"/>
      <c r="K68" s="274"/>
      <c r="L68" s="274"/>
      <c r="M68" s="274"/>
      <c r="N68" s="274"/>
      <c r="O68" s="274"/>
      <c r="P68" s="229"/>
      <c r="Q68" s="229"/>
      <c r="R68" s="229"/>
      <c r="S68" s="229"/>
    </row>
    <row r="69" spans="1:19" ht="18" hidden="1" customHeight="1" x14ac:dyDescent="0.25">
      <c r="A69" s="244"/>
      <c r="B69" s="274"/>
      <c r="C69" s="274"/>
      <c r="D69" s="274"/>
      <c r="E69" s="274"/>
      <c r="F69" s="274"/>
      <c r="G69" s="274"/>
      <c r="H69" s="274"/>
      <c r="I69" s="275"/>
      <c r="J69" s="274"/>
      <c r="K69" s="274"/>
      <c r="L69" s="274"/>
      <c r="M69" s="274"/>
      <c r="N69" s="274"/>
      <c r="O69" s="274"/>
      <c r="P69" s="229"/>
      <c r="Q69" s="229"/>
      <c r="R69" s="229"/>
      <c r="S69" s="229"/>
    </row>
    <row r="70" spans="1:19" ht="18" hidden="1" customHeight="1" x14ac:dyDescent="0.25">
      <c r="A70" s="244"/>
      <c r="B70" s="274"/>
      <c r="C70" s="274"/>
      <c r="D70" s="274"/>
      <c r="E70" s="274"/>
      <c r="F70" s="274"/>
      <c r="G70" s="274"/>
      <c r="H70" s="274"/>
      <c r="I70" s="275"/>
      <c r="J70" s="274"/>
      <c r="K70" s="274"/>
      <c r="L70" s="274"/>
      <c r="M70" s="274"/>
      <c r="N70" s="274"/>
      <c r="O70" s="274"/>
      <c r="P70" s="229"/>
      <c r="Q70" s="229"/>
      <c r="R70" s="229"/>
      <c r="S70" s="229"/>
    </row>
    <row r="71" spans="1:19" ht="18" hidden="1" customHeight="1" x14ac:dyDescent="0.25">
      <c r="A71" s="244"/>
      <c r="B71" s="274"/>
      <c r="C71" s="274"/>
      <c r="D71" s="274"/>
      <c r="E71" s="274"/>
      <c r="F71" s="274"/>
      <c r="G71" s="274"/>
      <c r="H71" s="274"/>
      <c r="I71" s="275"/>
      <c r="J71" s="274"/>
      <c r="K71" s="274"/>
      <c r="L71" s="274"/>
      <c r="M71" s="274"/>
      <c r="N71" s="274"/>
      <c r="O71" s="274"/>
      <c r="P71" s="229"/>
      <c r="Q71" s="229"/>
      <c r="R71" s="229"/>
      <c r="S71" s="229"/>
    </row>
    <row r="72" spans="1:19" ht="18" hidden="1" customHeight="1" x14ac:dyDescent="0.25">
      <c r="A72" s="244"/>
      <c r="B72" s="274"/>
      <c r="C72" s="274"/>
      <c r="D72" s="274"/>
      <c r="E72" s="274"/>
      <c r="F72" s="274"/>
      <c r="G72" s="274"/>
      <c r="H72" s="274"/>
      <c r="I72" s="275"/>
      <c r="J72" s="274"/>
      <c r="K72" s="274"/>
      <c r="L72" s="274"/>
      <c r="M72" s="274"/>
      <c r="N72" s="274"/>
      <c r="O72" s="274"/>
      <c r="P72" s="229"/>
      <c r="Q72" s="229"/>
      <c r="R72" s="229"/>
      <c r="S72" s="229"/>
    </row>
    <row r="73" spans="1:19" ht="18" hidden="1" customHeight="1" x14ac:dyDescent="0.25">
      <c r="A73" s="244"/>
      <c r="B73" s="274"/>
      <c r="C73" s="274"/>
      <c r="D73" s="274"/>
      <c r="E73" s="274"/>
      <c r="F73" s="274"/>
      <c r="G73" s="274"/>
      <c r="H73" s="274"/>
      <c r="I73" s="275"/>
      <c r="J73" s="274"/>
      <c r="K73" s="274"/>
      <c r="L73" s="274"/>
      <c r="M73" s="274"/>
      <c r="N73" s="274"/>
      <c r="O73" s="274"/>
      <c r="P73" s="229"/>
      <c r="Q73" s="229"/>
      <c r="R73" s="229"/>
      <c r="S73" s="229"/>
    </row>
    <row r="74" spans="1:19" ht="18" hidden="1" customHeight="1" x14ac:dyDescent="0.25">
      <c r="A74" s="244"/>
      <c r="B74" s="274"/>
      <c r="C74" s="274"/>
      <c r="D74" s="274"/>
      <c r="E74" s="274"/>
      <c r="F74" s="274"/>
      <c r="G74" s="274"/>
      <c r="H74" s="274"/>
      <c r="I74" s="275"/>
      <c r="J74" s="274"/>
      <c r="K74" s="274"/>
      <c r="L74" s="274"/>
      <c r="M74" s="274"/>
      <c r="N74" s="274"/>
      <c r="O74" s="274"/>
      <c r="P74" s="229"/>
      <c r="Q74" s="229"/>
      <c r="R74" s="229"/>
      <c r="S74" s="229"/>
    </row>
    <row r="75" spans="1:19" ht="18" hidden="1" customHeight="1" x14ac:dyDescent="0.25">
      <c r="A75" s="244"/>
      <c r="B75" s="274"/>
      <c r="C75" s="274"/>
      <c r="D75" s="274"/>
      <c r="E75" s="274"/>
      <c r="F75" s="274"/>
      <c r="G75" s="274"/>
      <c r="H75" s="274"/>
      <c r="I75" s="275"/>
      <c r="J75" s="274"/>
      <c r="K75" s="274"/>
      <c r="L75" s="274"/>
      <c r="M75" s="274"/>
      <c r="N75" s="274"/>
      <c r="O75" s="274"/>
      <c r="P75" s="229"/>
      <c r="Q75" s="229"/>
      <c r="R75" s="229"/>
      <c r="S75" s="229"/>
    </row>
    <row r="76" spans="1:19" ht="18" hidden="1" customHeight="1" x14ac:dyDescent="0.25">
      <c r="A76" s="244"/>
      <c r="B76" s="274"/>
      <c r="C76" s="274"/>
      <c r="D76" s="274"/>
      <c r="E76" s="274"/>
      <c r="F76" s="274"/>
      <c r="G76" s="274"/>
      <c r="H76" s="274"/>
      <c r="I76" s="275"/>
      <c r="J76" s="274"/>
      <c r="K76" s="274"/>
      <c r="L76" s="274"/>
      <c r="M76" s="274"/>
      <c r="N76" s="274"/>
      <c r="O76" s="274"/>
      <c r="P76" s="229"/>
      <c r="Q76" s="229"/>
      <c r="R76" s="229"/>
      <c r="S76" s="229"/>
    </row>
    <row r="77" spans="1:19" ht="18" hidden="1" customHeight="1" x14ac:dyDescent="0.25">
      <c r="A77" s="244"/>
      <c r="B77" s="274"/>
      <c r="C77" s="274"/>
      <c r="D77" s="274"/>
      <c r="E77" s="274"/>
      <c r="F77" s="274"/>
      <c r="G77" s="274"/>
      <c r="H77" s="274"/>
      <c r="I77" s="275"/>
      <c r="J77" s="274"/>
      <c r="K77" s="274"/>
      <c r="L77" s="274"/>
      <c r="M77" s="274"/>
      <c r="N77" s="274"/>
      <c r="O77" s="274"/>
      <c r="P77" s="229"/>
      <c r="Q77" s="229"/>
      <c r="R77" s="229"/>
      <c r="S77" s="229"/>
    </row>
    <row r="78" spans="1:19" ht="18" hidden="1" customHeight="1" x14ac:dyDescent="0.25">
      <c r="A78" s="244"/>
      <c r="B78" s="274"/>
      <c r="C78" s="274"/>
      <c r="D78" s="274"/>
      <c r="E78" s="274"/>
      <c r="F78" s="274"/>
      <c r="G78" s="274"/>
      <c r="H78" s="274"/>
      <c r="I78" s="275"/>
      <c r="J78" s="274"/>
      <c r="K78" s="274"/>
      <c r="L78" s="274"/>
      <c r="M78" s="274"/>
      <c r="N78" s="274"/>
      <c r="O78" s="274"/>
      <c r="P78" s="229"/>
      <c r="Q78" s="229"/>
      <c r="R78" s="229"/>
      <c r="S78" s="229"/>
    </row>
    <row r="79" spans="1:19" ht="18" hidden="1" customHeight="1" x14ac:dyDescent="0.25">
      <c r="A79" s="244"/>
      <c r="B79" s="274"/>
      <c r="C79" s="274"/>
      <c r="D79" s="274"/>
      <c r="E79" s="274"/>
      <c r="F79" s="274"/>
      <c r="G79" s="274"/>
      <c r="H79" s="274"/>
      <c r="I79" s="275"/>
      <c r="J79" s="274"/>
      <c r="K79" s="274"/>
      <c r="L79" s="274"/>
      <c r="M79" s="274"/>
      <c r="N79" s="274"/>
      <c r="O79" s="274"/>
      <c r="P79" s="229"/>
      <c r="Q79" s="229"/>
      <c r="R79" s="229"/>
      <c r="S79" s="229"/>
    </row>
    <row r="80" spans="1:19" ht="18" hidden="1" customHeight="1" x14ac:dyDescent="0.25">
      <c r="A80" s="244"/>
      <c r="B80" s="274"/>
      <c r="C80" s="274"/>
      <c r="D80" s="274"/>
      <c r="E80" s="274"/>
      <c r="F80" s="274"/>
      <c r="G80" s="274"/>
      <c r="H80" s="274"/>
      <c r="I80" s="275"/>
      <c r="J80" s="274"/>
      <c r="K80" s="274"/>
      <c r="L80" s="274"/>
      <c r="M80" s="274"/>
      <c r="N80" s="274"/>
      <c r="O80" s="274"/>
      <c r="P80" s="229"/>
      <c r="Q80" s="229"/>
      <c r="R80" s="229"/>
      <c r="S80" s="229"/>
    </row>
    <row r="81" spans="1:19" ht="18" hidden="1" customHeight="1" x14ac:dyDescent="0.25">
      <c r="A81" s="244"/>
      <c r="B81" s="274"/>
      <c r="C81" s="274"/>
      <c r="D81" s="274"/>
      <c r="E81" s="274"/>
      <c r="F81" s="274"/>
      <c r="G81" s="274"/>
      <c r="H81" s="274"/>
      <c r="I81" s="275"/>
      <c r="J81" s="274"/>
      <c r="K81" s="274"/>
      <c r="L81" s="274"/>
      <c r="M81" s="274"/>
      <c r="N81" s="274"/>
      <c r="O81" s="274"/>
      <c r="P81" s="229"/>
      <c r="Q81" s="229"/>
      <c r="R81" s="229"/>
      <c r="S81" s="229"/>
    </row>
    <row r="82" spans="1:19" ht="18" hidden="1" customHeight="1" x14ac:dyDescent="0.25">
      <c r="A82" s="244"/>
      <c r="B82" s="274"/>
      <c r="C82" s="274"/>
      <c r="D82" s="274"/>
      <c r="E82" s="274"/>
      <c r="F82" s="274"/>
      <c r="G82" s="274"/>
      <c r="H82" s="274"/>
      <c r="I82" s="275"/>
      <c r="J82" s="274"/>
      <c r="K82" s="274"/>
      <c r="L82" s="274"/>
      <c r="M82" s="274"/>
      <c r="N82" s="274"/>
      <c r="O82" s="274"/>
      <c r="P82" s="229"/>
      <c r="Q82" s="229"/>
      <c r="R82" s="229"/>
      <c r="S82" s="229"/>
    </row>
    <row r="83" spans="1:19" ht="18" hidden="1" customHeight="1" x14ac:dyDescent="0.25">
      <c r="A83" s="244"/>
      <c r="B83" s="274"/>
      <c r="C83" s="274"/>
      <c r="D83" s="274"/>
      <c r="E83" s="274"/>
      <c r="F83" s="274"/>
      <c r="G83" s="274"/>
      <c r="H83" s="274"/>
      <c r="I83" s="275"/>
      <c r="J83" s="274"/>
      <c r="K83" s="274"/>
      <c r="L83" s="274"/>
      <c r="M83" s="274"/>
      <c r="N83" s="274"/>
      <c r="O83" s="274"/>
      <c r="P83" s="229"/>
      <c r="Q83" s="229"/>
      <c r="R83" s="229"/>
      <c r="S83" s="229"/>
    </row>
    <row r="84" spans="1:19" ht="18" hidden="1" customHeight="1" x14ac:dyDescent="0.25">
      <c r="A84" s="244"/>
      <c r="B84" s="274"/>
      <c r="C84" s="274"/>
      <c r="D84" s="274"/>
      <c r="E84" s="274"/>
      <c r="F84" s="274"/>
      <c r="G84" s="274"/>
      <c r="H84" s="274"/>
      <c r="I84" s="275"/>
      <c r="J84" s="274"/>
      <c r="K84" s="274"/>
      <c r="L84" s="274"/>
      <c r="M84" s="274"/>
      <c r="N84" s="274"/>
      <c r="O84" s="274"/>
      <c r="P84" s="229"/>
      <c r="Q84" s="229"/>
      <c r="R84" s="229"/>
      <c r="S84" s="229"/>
    </row>
    <row r="85" spans="1:19" ht="18" hidden="1" customHeight="1" x14ac:dyDescent="0.25">
      <c r="A85" s="244"/>
      <c r="B85" s="274"/>
      <c r="C85" s="274"/>
      <c r="D85" s="274"/>
      <c r="E85" s="274"/>
      <c r="F85" s="274"/>
      <c r="G85" s="274"/>
      <c r="H85" s="274"/>
      <c r="I85" s="275"/>
      <c r="J85" s="274"/>
      <c r="K85" s="274"/>
      <c r="L85" s="274"/>
      <c r="M85" s="274"/>
      <c r="N85" s="274"/>
      <c r="O85" s="274"/>
      <c r="P85" s="229"/>
      <c r="Q85" s="229"/>
      <c r="R85" s="229"/>
      <c r="S85" s="229"/>
    </row>
    <row r="86" spans="1:19" ht="18" hidden="1" customHeight="1" x14ac:dyDescent="0.25">
      <c r="A86" s="244"/>
      <c r="B86" s="274"/>
      <c r="C86" s="274"/>
      <c r="D86" s="274"/>
      <c r="E86" s="274"/>
      <c r="F86" s="274"/>
      <c r="G86" s="274"/>
      <c r="H86" s="274"/>
      <c r="I86" s="275"/>
      <c r="J86" s="274"/>
      <c r="K86" s="274"/>
      <c r="L86" s="274"/>
      <c r="M86" s="274"/>
      <c r="N86" s="274"/>
      <c r="O86" s="274"/>
      <c r="P86" s="229"/>
      <c r="Q86" s="229"/>
      <c r="R86" s="229"/>
      <c r="S86" s="229"/>
    </row>
    <row r="87" spans="1:19" ht="18" hidden="1" customHeight="1" x14ac:dyDescent="0.25">
      <c r="A87" s="244"/>
      <c r="B87" s="274"/>
      <c r="C87" s="274"/>
      <c r="D87" s="274"/>
      <c r="E87" s="274"/>
      <c r="F87" s="274"/>
      <c r="G87" s="274"/>
      <c r="H87" s="274"/>
      <c r="I87" s="275"/>
      <c r="J87" s="274"/>
      <c r="K87" s="274"/>
      <c r="L87" s="274"/>
      <c r="M87" s="274"/>
      <c r="N87" s="274"/>
      <c r="O87" s="274"/>
      <c r="P87" s="229"/>
      <c r="Q87" s="229"/>
      <c r="R87" s="229"/>
      <c r="S87" s="229"/>
    </row>
    <row r="88" spans="1:19" ht="18" hidden="1" customHeight="1" x14ac:dyDescent="0.25">
      <c r="A88" s="244"/>
      <c r="B88" s="274"/>
      <c r="C88" s="274"/>
      <c r="D88" s="274"/>
      <c r="E88" s="274"/>
      <c r="F88" s="274"/>
      <c r="G88" s="274"/>
      <c r="H88" s="274"/>
      <c r="I88" s="275"/>
      <c r="J88" s="274"/>
      <c r="K88" s="274"/>
      <c r="L88" s="274"/>
      <c r="M88" s="274"/>
      <c r="N88" s="274"/>
      <c r="O88" s="274"/>
      <c r="P88" s="229"/>
      <c r="Q88" s="229"/>
      <c r="R88" s="229"/>
      <c r="S88" s="229"/>
    </row>
    <row r="89" spans="1:19" ht="18" hidden="1" customHeight="1" x14ac:dyDescent="0.25">
      <c r="A89" s="244"/>
      <c r="B89" s="274"/>
      <c r="C89" s="274"/>
      <c r="D89" s="274"/>
      <c r="E89" s="274"/>
      <c r="F89" s="274"/>
      <c r="G89" s="274"/>
      <c r="H89" s="274"/>
      <c r="I89" s="275"/>
      <c r="J89" s="274"/>
      <c r="K89" s="274"/>
      <c r="L89" s="274"/>
      <c r="M89" s="274"/>
      <c r="N89" s="274"/>
      <c r="O89" s="274"/>
      <c r="P89" s="229"/>
      <c r="Q89" s="229"/>
      <c r="R89" s="229"/>
      <c r="S89" s="229"/>
    </row>
    <row r="90" spans="1:19" ht="18" hidden="1" customHeight="1" x14ac:dyDescent="0.25">
      <c r="A90" s="244"/>
      <c r="B90" s="274"/>
      <c r="C90" s="274"/>
      <c r="D90" s="274"/>
      <c r="E90" s="274"/>
      <c r="F90" s="274"/>
      <c r="G90" s="274"/>
      <c r="H90" s="274"/>
      <c r="I90" s="275"/>
      <c r="J90" s="274"/>
      <c r="K90" s="274"/>
      <c r="L90" s="274"/>
      <c r="M90" s="274"/>
      <c r="N90" s="274"/>
      <c r="O90" s="274"/>
      <c r="P90" s="229"/>
      <c r="Q90" s="229"/>
      <c r="R90" s="229"/>
      <c r="S90" s="229"/>
    </row>
    <row r="91" spans="1:19" ht="18" hidden="1" customHeight="1" x14ac:dyDescent="0.25">
      <c r="A91" s="244"/>
      <c r="B91" s="274"/>
      <c r="C91" s="274"/>
      <c r="D91" s="274"/>
      <c r="E91" s="274"/>
      <c r="F91" s="274"/>
      <c r="G91" s="274"/>
      <c r="H91" s="274"/>
      <c r="I91" s="275"/>
      <c r="J91" s="274"/>
      <c r="K91" s="274"/>
      <c r="L91" s="274"/>
      <c r="M91" s="274"/>
      <c r="N91" s="274"/>
      <c r="O91" s="274"/>
      <c r="P91" s="229"/>
      <c r="Q91" s="229"/>
      <c r="R91" s="229"/>
      <c r="S91" s="229"/>
    </row>
    <row r="92" spans="1:19" ht="18" hidden="1" customHeight="1" x14ac:dyDescent="0.25">
      <c r="A92" s="244"/>
      <c r="B92" s="274"/>
      <c r="C92" s="274"/>
      <c r="D92" s="274"/>
      <c r="E92" s="274"/>
      <c r="F92" s="274"/>
      <c r="G92" s="274"/>
      <c r="H92" s="274"/>
      <c r="I92" s="275"/>
      <c r="J92" s="274"/>
      <c r="K92" s="274"/>
      <c r="L92" s="274"/>
      <c r="M92" s="274"/>
      <c r="N92" s="274"/>
      <c r="O92" s="274"/>
      <c r="P92" s="229"/>
      <c r="Q92" s="229"/>
      <c r="R92" s="229"/>
      <c r="S92" s="229"/>
    </row>
    <row r="93" spans="1:19" ht="18" hidden="1" customHeight="1" x14ac:dyDescent="0.25">
      <c r="A93" s="244"/>
      <c r="B93" s="274"/>
      <c r="C93" s="274"/>
      <c r="D93" s="274"/>
      <c r="E93" s="274"/>
      <c r="F93" s="274"/>
      <c r="G93" s="274"/>
      <c r="H93" s="274"/>
      <c r="I93" s="275"/>
      <c r="J93" s="274"/>
      <c r="K93" s="274"/>
      <c r="L93" s="274"/>
      <c r="M93" s="274"/>
      <c r="N93" s="274"/>
      <c r="O93" s="274"/>
      <c r="P93" s="229"/>
      <c r="Q93" s="229"/>
      <c r="R93" s="229"/>
      <c r="S93" s="229"/>
    </row>
    <row r="94" spans="1:19" ht="18" hidden="1" customHeight="1" x14ac:dyDescent="0.25">
      <c r="A94" s="244"/>
      <c r="B94" s="274"/>
      <c r="C94" s="274"/>
      <c r="D94" s="274"/>
      <c r="E94" s="274"/>
      <c r="F94" s="274"/>
      <c r="G94" s="274"/>
      <c r="H94" s="274"/>
      <c r="I94" s="275"/>
      <c r="J94" s="274"/>
      <c r="K94" s="274"/>
      <c r="L94" s="274"/>
      <c r="M94" s="274"/>
      <c r="N94" s="274"/>
      <c r="O94" s="274"/>
      <c r="P94" s="229"/>
      <c r="Q94" s="229"/>
      <c r="R94" s="229"/>
      <c r="S94" s="229"/>
    </row>
    <row r="95" spans="1:19" ht="18" hidden="1" customHeight="1" x14ac:dyDescent="0.25">
      <c r="A95" s="244"/>
      <c r="B95" s="274"/>
      <c r="C95" s="274"/>
      <c r="D95" s="274"/>
      <c r="E95" s="274"/>
      <c r="F95" s="274"/>
      <c r="G95" s="274"/>
      <c r="H95" s="274"/>
      <c r="I95" s="275"/>
      <c r="J95" s="274"/>
      <c r="K95" s="274"/>
      <c r="L95" s="274"/>
      <c r="M95" s="274"/>
      <c r="N95" s="274"/>
      <c r="O95" s="274"/>
      <c r="P95" s="229"/>
      <c r="Q95" s="229"/>
      <c r="R95" s="229"/>
      <c r="S95" s="229"/>
    </row>
    <row r="96" spans="1:19" ht="18" hidden="1" customHeight="1" x14ac:dyDescent="0.25">
      <c r="A96" s="244"/>
      <c r="B96" s="274"/>
      <c r="C96" s="274"/>
      <c r="D96" s="274"/>
      <c r="E96" s="274"/>
      <c r="F96" s="274"/>
      <c r="G96" s="274"/>
      <c r="H96" s="274"/>
      <c r="I96" s="275"/>
      <c r="J96" s="274"/>
      <c r="K96" s="274"/>
      <c r="L96" s="274"/>
      <c r="M96" s="274"/>
      <c r="N96" s="274"/>
      <c r="O96" s="274"/>
      <c r="P96" s="229"/>
      <c r="Q96" s="229"/>
      <c r="R96" s="229"/>
      <c r="S96" s="229"/>
    </row>
    <row r="97" spans="1:19" ht="18" hidden="1" customHeight="1" x14ac:dyDescent="0.25">
      <c r="A97" s="244"/>
      <c r="B97" s="274"/>
      <c r="C97" s="274"/>
      <c r="D97" s="274"/>
      <c r="E97" s="274"/>
      <c r="F97" s="274"/>
      <c r="G97" s="274"/>
      <c r="H97" s="274"/>
      <c r="I97" s="275"/>
      <c r="J97" s="274"/>
      <c r="K97" s="274"/>
      <c r="L97" s="274"/>
      <c r="M97" s="274"/>
      <c r="N97" s="274"/>
      <c r="O97" s="274"/>
      <c r="P97" s="229"/>
      <c r="Q97" s="229"/>
      <c r="R97" s="229"/>
      <c r="S97" s="229"/>
    </row>
    <row r="98" spans="1:19" ht="18" hidden="1" customHeight="1" x14ac:dyDescent="0.25">
      <c r="A98" s="244"/>
      <c r="B98" s="274"/>
      <c r="C98" s="274"/>
      <c r="D98" s="274"/>
      <c r="E98" s="274"/>
      <c r="F98" s="274"/>
      <c r="G98" s="274"/>
      <c r="H98" s="274"/>
      <c r="I98" s="275"/>
      <c r="J98" s="274"/>
      <c r="K98" s="274"/>
      <c r="L98" s="274"/>
      <c r="M98" s="274"/>
      <c r="N98" s="274"/>
      <c r="O98" s="274"/>
      <c r="P98" s="229"/>
      <c r="Q98" s="229"/>
      <c r="R98" s="229"/>
      <c r="S98" s="229"/>
    </row>
    <row r="99" spans="1:19" ht="18" hidden="1" customHeight="1" x14ac:dyDescent="0.25">
      <c r="A99" s="244"/>
      <c r="B99" s="274"/>
      <c r="C99" s="274"/>
      <c r="D99" s="274"/>
      <c r="E99" s="274"/>
      <c r="F99" s="274"/>
      <c r="G99" s="274"/>
      <c r="H99" s="274"/>
      <c r="I99" s="275"/>
      <c r="J99" s="274"/>
      <c r="K99" s="274"/>
      <c r="L99" s="274"/>
      <c r="M99" s="274"/>
      <c r="N99" s="274"/>
      <c r="O99" s="274"/>
      <c r="P99" s="229"/>
      <c r="Q99" s="229"/>
      <c r="R99" s="229"/>
      <c r="S99" s="229"/>
    </row>
    <row r="100" spans="1:19" ht="18" hidden="1" customHeight="1" x14ac:dyDescent="0.25">
      <c r="A100" s="244"/>
      <c r="B100" s="274"/>
      <c r="C100" s="274"/>
      <c r="D100" s="274"/>
      <c r="E100" s="274"/>
      <c r="F100" s="274"/>
      <c r="G100" s="274"/>
      <c r="H100" s="274"/>
      <c r="I100" s="275"/>
      <c r="J100" s="274"/>
      <c r="K100" s="274"/>
      <c r="L100" s="274"/>
      <c r="M100" s="274"/>
      <c r="N100" s="274"/>
      <c r="O100" s="274"/>
      <c r="P100" s="229"/>
      <c r="Q100" s="229"/>
      <c r="R100" s="229"/>
      <c r="S100" s="229"/>
    </row>
    <row r="101" spans="1:19" ht="18" hidden="1" customHeight="1" x14ac:dyDescent="0.25">
      <c r="A101" s="244"/>
      <c r="B101" s="274"/>
      <c r="C101" s="274"/>
      <c r="D101" s="274"/>
      <c r="E101" s="274"/>
      <c r="F101" s="274"/>
      <c r="G101" s="274"/>
      <c r="H101" s="274"/>
      <c r="I101" s="275"/>
      <c r="J101" s="274"/>
      <c r="K101" s="274"/>
      <c r="L101" s="274"/>
      <c r="M101" s="274"/>
      <c r="N101" s="274"/>
      <c r="O101" s="274"/>
      <c r="P101" s="229"/>
      <c r="Q101" s="229"/>
      <c r="R101" s="229"/>
      <c r="S101" s="229"/>
    </row>
    <row r="102" spans="1:19" ht="18" hidden="1" customHeight="1" x14ac:dyDescent="0.25">
      <c r="A102" s="244"/>
      <c r="B102" s="274"/>
      <c r="C102" s="274"/>
      <c r="D102" s="274"/>
      <c r="E102" s="274"/>
      <c r="F102" s="274"/>
      <c r="G102" s="274"/>
      <c r="H102" s="274"/>
      <c r="I102" s="275"/>
      <c r="J102" s="274"/>
      <c r="K102" s="274"/>
      <c r="L102" s="274"/>
      <c r="M102" s="274"/>
      <c r="N102" s="274"/>
      <c r="O102" s="274"/>
      <c r="P102" s="229"/>
      <c r="Q102" s="229"/>
      <c r="R102" s="229"/>
      <c r="S102" s="229"/>
    </row>
    <row r="103" spans="1:19" ht="18" hidden="1" customHeight="1" x14ac:dyDescent="0.25">
      <c r="A103" s="244"/>
      <c r="B103" s="274"/>
      <c r="C103" s="274"/>
      <c r="D103" s="274"/>
      <c r="E103" s="274"/>
      <c r="F103" s="274"/>
      <c r="G103" s="274"/>
      <c r="H103" s="274"/>
      <c r="I103" s="275"/>
      <c r="J103" s="274"/>
      <c r="K103" s="274"/>
      <c r="L103" s="274"/>
      <c r="M103" s="274"/>
      <c r="N103" s="274"/>
      <c r="O103" s="274"/>
      <c r="P103" s="229"/>
      <c r="Q103" s="229"/>
      <c r="R103" s="229"/>
      <c r="S103" s="229"/>
    </row>
    <row r="104" spans="1:19" ht="18" hidden="1" customHeight="1" x14ac:dyDescent="0.25">
      <c r="A104" s="244"/>
      <c r="B104" s="274"/>
      <c r="C104" s="274"/>
      <c r="D104" s="274"/>
      <c r="E104" s="274"/>
      <c r="F104" s="274"/>
      <c r="G104" s="274"/>
      <c r="H104" s="274"/>
      <c r="I104" s="275"/>
      <c r="J104" s="274"/>
      <c r="K104" s="274"/>
      <c r="L104" s="274"/>
      <c r="M104" s="274"/>
      <c r="N104" s="274"/>
      <c r="O104" s="274"/>
      <c r="P104" s="229"/>
      <c r="Q104" s="229"/>
      <c r="R104" s="229"/>
      <c r="S104" s="229"/>
    </row>
    <row r="105" spans="1:19" ht="18" hidden="1" customHeight="1" x14ac:dyDescent="0.25">
      <c r="A105" s="244"/>
      <c r="B105" s="274"/>
      <c r="C105" s="274"/>
      <c r="D105" s="274"/>
      <c r="E105" s="274"/>
      <c r="F105" s="274"/>
      <c r="G105" s="274"/>
      <c r="H105" s="274"/>
      <c r="I105" s="275"/>
      <c r="J105" s="274"/>
      <c r="K105" s="274"/>
      <c r="L105" s="274"/>
      <c r="M105" s="274"/>
      <c r="N105" s="274"/>
      <c r="O105" s="274"/>
      <c r="P105" s="229"/>
      <c r="Q105" s="229"/>
      <c r="R105" s="229"/>
      <c r="S105" s="229"/>
    </row>
    <row r="106" spans="1:19" ht="18" hidden="1" customHeight="1" x14ac:dyDescent="0.25">
      <c r="A106" s="244"/>
      <c r="B106" s="274"/>
      <c r="C106" s="274"/>
      <c r="D106" s="274"/>
      <c r="E106" s="274"/>
      <c r="F106" s="274"/>
      <c r="G106" s="274"/>
      <c r="H106" s="274"/>
      <c r="I106" s="275"/>
      <c r="J106" s="274"/>
      <c r="K106" s="274"/>
      <c r="L106" s="274"/>
      <c r="M106" s="274"/>
      <c r="N106" s="274"/>
      <c r="O106" s="274"/>
      <c r="P106" s="229"/>
      <c r="Q106" s="229"/>
      <c r="R106" s="229"/>
      <c r="S106" s="229"/>
    </row>
    <row r="107" spans="1:19" ht="18" hidden="1" customHeight="1" x14ac:dyDescent="0.25">
      <c r="A107" s="244"/>
      <c r="B107" s="274"/>
      <c r="C107" s="274"/>
      <c r="D107" s="274"/>
      <c r="E107" s="274"/>
      <c r="F107" s="274"/>
      <c r="G107" s="274"/>
      <c r="H107" s="274"/>
      <c r="I107" s="275"/>
      <c r="J107" s="274"/>
      <c r="K107" s="274"/>
      <c r="L107" s="274"/>
      <c r="M107" s="274"/>
      <c r="N107" s="274"/>
      <c r="O107" s="274"/>
      <c r="P107" s="229"/>
      <c r="Q107" s="229"/>
      <c r="R107" s="229"/>
      <c r="S107" s="229"/>
    </row>
    <row r="108" spans="1:19" ht="18" hidden="1" customHeight="1" x14ac:dyDescent="0.25">
      <c r="A108" s="244"/>
      <c r="B108" s="274"/>
      <c r="C108" s="274"/>
      <c r="D108" s="274"/>
      <c r="E108" s="274"/>
      <c r="F108" s="274"/>
      <c r="G108" s="274"/>
      <c r="H108" s="274"/>
      <c r="I108" s="275"/>
      <c r="J108" s="274"/>
      <c r="K108" s="274"/>
      <c r="L108" s="274"/>
      <c r="M108" s="274"/>
      <c r="N108" s="274"/>
      <c r="O108" s="274"/>
      <c r="P108" s="229"/>
      <c r="Q108" s="229"/>
      <c r="R108" s="229"/>
      <c r="S108" s="229"/>
    </row>
    <row r="109" spans="1:19" ht="18" hidden="1" customHeight="1" x14ac:dyDescent="0.25">
      <c r="A109" s="244"/>
      <c r="B109" s="274"/>
      <c r="C109" s="274"/>
      <c r="D109" s="274"/>
      <c r="E109" s="274"/>
      <c r="F109" s="274"/>
      <c r="G109" s="274"/>
      <c r="H109" s="274"/>
      <c r="I109" s="275"/>
      <c r="J109" s="274"/>
      <c r="K109" s="274"/>
      <c r="L109" s="274"/>
      <c r="M109" s="274"/>
      <c r="N109" s="274"/>
      <c r="O109" s="274"/>
      <c r="P109" s="229"/>
      <c r="Q109" s="229"/>
      <c r="R109" s="229"/>
      <c r="S109" s="229"/>
    </row>
    <row r="110" spans="1:19" ht="18" hidden="1" customHeight="1" x14ac:dyDescent="0.25">
      <c r="A110" s="244"/>
      <c r="B110" s="274"/>
      <c r="C110" s="274"/>
      <c r="D110" s="274"/>
      <c r="E110" s="274"/>
      <c r="F110" s="274"/>
      <c r="G110" s="274"/>
      <c r="H110" s="274"/>
      <c r="I110" s="275"/>
      <c r="J110" s="274"/>
      <c r="K110" s="274"/>
      <c r="L110" s="274"/>
      <c r="M110" s="274"/>
      <c r="N110" s="274"/>
      <c r="O110" s="274"/>
      <c r="P110" s="229"/>
      <c r="Q110" s="229"/>
      <c r="R110" s="229"/>
      <c r="S110" s="229"/>
    </row>
    <row r="111" spans="1:19" ht="18" hidden="1" customHeight="1" x14ac:dyDescent="0.25">
      <c r="A111" s="244"/>
      <c r="B111" s="274"/>
      <c r="C111" s="274"/>
      <c r="D111" s="274"/>
      <c r="E111" s="274"/>
      <c r="F111" s="274"/>
      <c r="G111" s="274"/>
      <c r="H111" s="274"/>
      <c r="I111" s="275"/>
      <c r="J111" s="274"/>
      <c r="K111" s="274"/>
      <c r="L111" s="274"/>
      <c r="M111" s="274"/>
      <c r="N111" s="274"/>
      <c r="O111" s="274"/>
      <c r="P111" s="229"/>
      <c r="Q111" s="229"/>
      <c r="R111" s="229"/>
      <c r="S111" s="229"/>
    </row>
    <row r="112" spans="1:19" ht="18" hidden="1" customHeight="1" x14ac:dyDescent="0.25">
      <c r="A112" s="244"/>
      <c r="B112" s="274"/>
      <c r="C112" s="274"/>
      <c r="D112" s="274"/>
      <c r="E112" s="274"/>
      <c r="F112" s="274"/>
      <c r="G112" s="274"/>
      <c r="H112" s="274"/>
      <c r="I112" s="275"/>
      <c r="J112" s="274"/>
      <c r="K112" s="274"/>
      <c r="L112" s="274"/>
      <c r="M112" s="274"/>
      <c r="N112" s="274"/>
      <c r="O112" s="274"/>
      <c r="P112" s="229"/>
      <c r="Q112" s="229"/>
      <c r="R112" s="229"/>
      <c r="S112" s="229"/>
    </row>
    <row r="113" spans="1:19" ht="18" hidden="1" customHeight="1" x14ac:dyDescent="0.25">
      <c r="A113" s="244"/>
      <c r="B113" s="274"/>
      <c r="C113" s="274"/>
      <c r="D113" s="274"/>
      <c r="E113" s="274"/>
      <c r="F113" s="274"/>
      <c r="G113" s="274"/>
      <c r="H113" s="274"/>
      <c r="I113" s="275"/>
      <c r="J113" s="274"/>
      <c r="K113" s="274"/>
      <c r="L113" s="274"/>
      <c r="M113" s="274"/>
      <c r="N113" s="274"/>
      <c r="O113" s="274"/>
      <c r="P113" s="229"/>
      <c r="Q113" s="229"/>
      <c r="R113" s="229"/>
      <c r="S113" s="229"/>
    </row>
    <row r="114" spans="1:19" ht="18" hidden="1" customHeight="1" x14ac:dyDescent="0.25">
      <c r="A114" s="244"/>
      <c r="B114" s="274"/>
      <c r="C114" s="274"/>
      <c r="D114" s="274"/>
      <c r="E114" s="274"/>
      <c r="F114" s="274"/>
      <c r="G114" s="274"/>
      <c r="H114" s="274"/>
      <c r="I114" s="275"/>
      <c r="J114" s="274"/>
      <c r="K114" s="274"/>
      <c r="L114" s="274"/>
      <c r="M114" s="274"/>
      <c r="N114" s="274"/>
      <c r="O114" s="274"/>
      <c r="P114" s="229"/>
      <c r="Q114" s="229"/>
      <c r="R114" s="229"/>
      <c r="S114" s="229"/>
    </row>
    <row r="115" spans="1:19" ht="18" hidden="1" customHeight="1" x14ac:dyDescent="0.25">
      <c r="A115" s="244"/>
      <c r="B115" s="274"/>
      <c r="C115" s="274"/>
      <c r="D115" s="274"/>
      <c r="E115" s="274"/>
      <c r="F115" s="274"/>
      <c r="G115" s="274"/>
      <c r="H115" s="274"/>
      <c r="I115" s="275"/>
      <c r="J115" s="274"/>
      <c r="K115" s="274"/>
      <c r="L115" s="274"/>
      <c r="M115" s="274"/>
      <c r="N115" s="274"/>
      <c r="O115" s="274"/>
      <c r="P115" s="229"/>
      <c r="Q115" s="229"/>
      <c r="R115" s="229"/>
      <c r="S115" s="229"/>
    </row>
    <row r="116" spans="1:19" ht="18" hidden="1" customHeight="1" x14ac:dyDescent="0.25">
      <c r="A116" s="244"/>
      <c r="B116" s="274"/>
      <c r="C116" s="274"/>
      <c r="D116" s="274"/>
      <c r="E116" s="274"/>
      <c r="F116" s="274"/>
      <c r="G116" s="274"/>
      <c r="H116" s="274"/>
      <c r="I116" s="275"/>
      <c r="J116" s="274"/>
      <c r="K116" s="274"/>
      <c r="L116" s="274"/>
      <c r="M116" s="274"/>
      <c r="N116" s="274"/>
      <c r="O116" s="274"/>
      <c r="P116" s="229"/>
      <c r="Q116" s="229"/>
      <c r="R116" s="229"/>
      <c r="S116" s="229"/>
    </row>
    <row r="117" spans="1:19" ht="18" hidden="1" customHeight="1" x14ac:dyDescent="0.25">
      <c r="A117" s="244"/>
      <c r="B117" s="274"/>
      <c r="C117" s="274"/>
      <c r="D117" s="274"/>
      <c r="E117" s="274"/>
      <c r="F117" s="274"/>
      <c r="G117" s="274"/>
      <c r="H117" s="274"/>
      <c r="I117" s="275"/>
      <c r="J117" s="274"/>
      <c r="K117" s="274"/>
      <c r="L117" s="274"/>
      <c r="M117" s="274"/>
      <c r="N117" s="274"/>
      <c r="O117" s="274"/>
      <c r="P117" s="229"/>
      <c r="Q117" s="229"/>
      <c r="R117" s="229"/>
      <c r="S117" s="229"/>
    </row>
    <row r="118" spans="1:19" ht="18" hidden="1" customHeight="1" x14ac:dyDescent="0.25">
      <c r="A118" s="244"/>
      <c r="B118" s="274"/>
      <c r="C118" s="274"/>
      <c r="D118" s="274"/>
      <c r="E118" s="274"/>
      <c r="F118" s="274"/>
      <c r="G118" s="274"/>
      <c r="H118" s="274"/>
      <c r="I118" s="275"/>
      <c r="J118" s="274"/>
      <c r="K118" s="274"/>
      <c r="L118" s="274"/>
      <c r="M118" s="274"/>
      <c r="N118" s="274"/>
      <c r="O118" s="274"/>
      <c r="P118" s="229"/>
      <c r="Q118" s="229"/>
      <c r="R118" s="229"/>
      <c r="S118" s="229"/>
    </row>
    <row r="119" spans="1:19" ht="18" hidden="1" customHeight="1" x14ac:dyDescent="0.25">
      <c r="A119" s="244"/>
      <c r="B119" s="274"/>
      <c r="C119" s="274"/>
      <c r="D119" s="274"/>
      <c r="E119" s="274"/>
      <c r="F119" s="274"/>
      <c r="G119" s="274"/>
      <c r="H119" s="274"/>
      <c r="I119" s="275"/>
      <c r="J119" s="274"/>
      <c r="K119" s="274"/>
      <c r="L119" s="274"/>
      <c r="M119" s="274"/>
      <c r="N119" s="274"/>
      <c r="O119" s="274"/>
      <c r="P119" s="229"/>
      <c r="Q119" s="229"/>
      <c r="R119" s="229"/>
      <c r="S119" s="229"/>
    </row>
    <row r="120" spans="1:19" ht="18" hidden="1" customHeight="1" x14ac:dyDescent="0.25">
      <c r="A120" s="244"/>
      <c r="B120" s="274"/>
      <c r="C120" s="274"/>
      <c r="D120" s="274"/>
      <c r="E120" s="274"/>
      <c r="F120" s="274"/>
      <c r="G120" s="274"/>
      <c r="H120" s="274"/>
      <c r="I120" s="275"/>
      <c r="J120" s="274"/>
      <c r="K120" s="274"/>
      <c r="L120" s="274"/>
      <c r="M120" s="274"/>
      <c r="N120" s="274"/>
      <c r="O120" s="274"/>
      <c r="P120" s="229"/>
      <c r="Q120" s="229"/>
      <c r="R120" s="229"/>
      <c r="S120" s="229"/>
    </row>
    <row r="121" spans="1:19" ht="18" hidden="1" customHeight="1" x14ac:dyDescent="0.25">
      <c r="A121" s="244"/>
      <c r="B121" s="274"/>
      <c r="C121" s="274"/>
      <c r="D121" s="274"/>
      <c r="E121" s="274"/>
      <c r="F121" s="274"/>
      <c r="G121" s="274"/>
      <c r="H121" s="274"/>
      <c r="I121" s="275"/>
      <c r="J121" s="274"/>
      <c r="K121" s="274"/>
      <c r="L121" s="274"/>
      <c r="M121" s="274"/>
      <c r="N121" s="274"/>
      <c r="O121" s="274"/>
      <c r="P121" s="229"/>
      <c r="Q121" s="229"/>
      <c r="R121" s="229"/>
      <c r="S121" s="229"/>
    </row>
    <row r="122" spans="1:19" ht="18" hidden="1" customHeight="1" x14ac:dyDescent="0.25">
      <c r="A122" s="244"/>
      <c r="B122" s="274"/>
      <c r="C122" s="274"/>
      <c r="D122" s="274"/>
      <c r="E122" s="274"/>
      <c r="F122" s="274"/>
      <c r="G122" s="274"/>
      <c r="H122" s="274"/>
      <c r="I122" s="275"/>
      <c r="J122" s="274"/>
      <c r="K122" s="274"/>
      <c r="L122" s="274"/>
      <c r="M122" s="274"/>
      <c r="N122" s="274"/>
      <c r="O122" s="274"/>
      <c r="P122" s="229"/>
      <c r="Q122" s="229"/>
      <c r="R122" s="229"/>
      <c r="S122" s="229"/>
    </row>
    <row r="123" spans="1:19" ht="18" hidden="1" customHeight="1" x14ac:dyDescent="0.25">
      <c r="A123" s="244"/>
      <c r="B123" s="274"/>
      <c r="C123" s="274"/>
      <c r="D123" s="274"/>
      <c r="E123" s="274"/>
      <c r="F123" s="274"/>
      <c r="G123" s="274"/>
      <c r="H123" s="274"/>
      <c r="I123" s="275"/>
      <c r="J123" s="274"/>
      <c r="K123" s="274"/>
      <c r="L123" s="274"/>
      <c r="M123" s="274"/>
      <c r="N123" s="274"/>
      <c r="O123" s="274"/>
      <c r="P123" s="229"/>
      <c r="Q123" s="229"/>
      <c r="R123" s="229"/>
      <c r="S123" s="229"/>
    </row>
    <row r="124" spans="1:19" ht="18" hidden="1" customHeight="1" x14ac:dyDescent="0.25">
      <c r="A124" s="244"/>
      <c r="B124" s="274"/>
      <c r="C124" s="274"/>
      <c r="D124" s="274"/>
      <c r="E124" s="274"/>
      <c r="F124" s="274"/>
      <c r="G124" s="274"/>
      <c r="H124" s="274"/>
      <c r="I124" s="275"/>
      <c r="J124" s="274"/>
      <c r="K124" s="274"/>
      <c r="L124" s="274"/>
      <c r="M124" s="274"/>
      <c r="N124" s="274"/>
      <c r="O124" s="274"/>
      <c r="P124" s="229"/>
      <c r="Q124" s="229"/>
      <c r="R124" s="229"/>
      <c r="S124" s="229"/>
    </row>
    <row r="125" spans="1:19" ht="18" hidden="1" customHeight="1" x14ac:dyDescent="0.25">
      <c r="A125" s="244"/>
      <c r="B125" s="274"/>
      <c r="C125" s="274"/>
      <c r="D125" s="274"/>
      <c r="E125" s="274"/>
      <c r="F125" s="274"/>
      <c r="G125" s="274"/>
      <c r="H125" s="274"/>
      <c r="I125" s="275"/>
      <c r="J125" s="274"/>
      <c r="K125" s="274"/>
      <c r="L125" s="274"/>
      <c r="M125" s="274"/>
      <c r="N125" s="274"/>
      <c r="O125" s="274"/>
      <c r="P125" s="229"/>
      <c r="Q125" s="229"/>
      <c r="R125" s="229"/>
      <c r="S125" s="229"/>
    </row>
    <row r="126" spans="1:19" ht="18" hidden="1" customHeight="1" x14ac:dyDescent="0.25">
      <c r="A126" s="244"/>
      <c r="B126" s="274"/>
      <c r="C126" s="274"/>
      <c r="D126" s="274"/>
      <c r="E126" s="274"/>
      <c r="F126" s="274"/>
      <c r="G126" s="274"/>
      <c r="H126" s="274"/>
      <c r="I126" s="275"/>
      <c r="J126" s="274"/>
      <c r="K126" s="274"/>
      <c r="L126" s="274"/>
      <c r="M126" s="274"/>
      <c r="N126" s="274"/>
      <c r="O126" s="274"/>
      <c r="P126" s="229"/>
      <c r="Q126" s="229"/>
      <c r="R126" s="229"/>
      <c r="S126" s="229"/>
    </row>
    <row r="127" spans="1:19" ht="18" hidden="1" customHeight="1" x14ac:dyDescent="0.25">
      <c r="A127" s="244"/>
      <c r="B127" s="274"/>
      <c r="C127" s="274"/>
      <c r="D127" s="274"/>
      <c r="E127" s="274"/>
      <c r="F127" s="274"/>
      <c r="G127" s="274"/>
      <c r="H127" s="274"/>
      <c r="I127" s="275"/>
      <c r="J127" s="274"/>
      <c r="K127" s="274"/>
      <c r="L127" s="274"/>
      <c r="M127" s="274"/>
      <c r="N127" s="274"/>
      <c r="O127" s="274"/>
      <c r="P127" s="229"/>
      <c r="Q127" s="229"/>
      <c r="R127" s="229"/>
      <c r="S127" s="229"/>
    </row>
    <row r="128" spans="1:19" ht="18" hidden="1" customHeight="1" x14ac:dyDescent="0.25">
      <c r="A128" s="244"/>
      <c r="B128" s="274"/>
      <c r="C128" s="274"/>
      <c r="D128" s="274"/>
      <c r="E128" s="274"/>
      <c r="F128" s="274"/>
      <c r="G128" s="274"/>
      <c r="H128" s="274"/>
      <c r="I128" s="275"/>
      <c r="J128" s="274"/>
      <c r="K128" s="274"/>
      <c r="L128" s="274"/>
      <c r="M128" s="274"/>
      <c r="N128" s="274"/>
      <c r="O128" s="274"/>
      <c r="P128" s="229"/>
      <c r="Q128" s="229"/>
      <c r="R128" s="229"/>
      <c r="S128" s="229"/>
    </row>
    <row r="129" spans="1:19" ht="18" hidden="1" customHeight="1" x14ac:dyDescent="0.25">
      <c r="A129" s="244"/>
      <c r="B129" s="276"/>
      <c r="C129" s="274"/>
      <c r="D129" s="274"/>
      <c r="E129" s="274"/>
      <c r="F129" s="274"/>
      <c r="G129" s="274"/>
      <c r="H129" s="274"/>
      <c r="I129" s="275"/>
      <c r="J129" s="274"/>
      <c r="K129" s="274"/>
      <c r="L129" s="274"/>
      <c r="M129" s="274"/>
      <c r="N129" s="274"/>
      <c r="O129" s="274"/>
      <c r="P129" s="229"/>
      <c r="Q129" s="229"/>
      <c r="R129" s="229"/>
      <c r="S129" s="229"/>
    </row>
    <row r="130" spans="1:19" ht="18" hidden="1" customHeight="1" x14ac:dyDescent="0.25">
      <c r="A130" s="244"/>
      <c r="B130" s="276"/>
      <c r="C130" s="274"/>
      <c r="D130" s="274"/>
      <c r="E130" s="274"/>
      <c r="F130" s="274"/>
      <c r="G130" s="274"/>
      <c r="H130" s="274"/>
      <c r="I130" s="275"/>
      <c r="J130" s="274"/>
      <c r="K130" s="274"/>
      <c r="L130" s="274"/>
      <c r="M130" s="274"/>
      <c r="N130" s="274"/>
      <c r="O130" s="274"/>
      <c r="P130" s="229"/>
      <c r="Q130" s="229"/>
      <c r="R130" s="229"/>
      <c r="S130" s="229"/>
    </row>
    <row r="131" spans="1:19" ht="18" hidden="1" customHeight="1" x14ac:dyDescent="0.25">
      <c r="A131" s="244"/>
      <c r="B131" s="276"/>
      <c r="C131" s="274"/>
      <c r="D131" s="274"/>
      <c r="E131" s="274"/>
      <c r="F131" s="274"/>
      <c r="G131" s="274"/>
      <c r="H131" s="274"/>
      <c r="I131" s="275"/>
      <c r="J131" s="274"/>
      <c r="K131" s="274"/>
      <c r="L131" s="274"/>
      <c r="M131" s="274"/>
      <c r="N131" s="274"/>
      <c r="O131" s="274"/>
      <c r="P131" s="229"/>
      <c r="Q131" s="229"/>
      <c r="R131" s="229"/>
      <c r="S131" s="229"/>
    </row>
    <row r="132" spans="1:19" ht="18" hidden="1" customHeight="1" x14ac:dyDescent="0.25">
      <c r="A132" s="244"/>
      <c r="B132" s="276"/>
      <c r="C132" s="274"/>
      <c r="D132" s="274"/>
      <c r="E132" s="274"/>
      <c r="F132" s="274"/>
      <c r="G132" s="274"/>
      <c r="H132" s="274"/>
      <c r="I132" s="275"/>
      <c r="J132" s="274"/>
      <c r="K132" s="274"/>
      <c r="L132" s="274"/>
      <c r="M132" s="274"/>
      <c r="N132" s="274"/>
      <c r="O132" s="274"/>
      <c r="P132" s="229"/>
      <c r="Q132" s="229"/>
      <c r="R132" s="229"/>
      <c r="S132" s="229"/>
    </row>
    <row r="133" spans="1:19" ht="18" hidden="1" customHeight="1" x14ac:dyDescent="0.25">
      <c r="A133" s="244"/>
      <c r="B133" s="276"/>
      <c r="C133" s="274"/>
      <c r="D133" s="274"/>
      <c r="E133" s="274"/>
      <c r="F133" s="274"/>
      <c r="G133" s="274"/>
      <c r="H133" s="274"/>
      <c r="I133" s="275"/>
      <c r="J133" s="274"/>
      <c r="K133" s="274"/>
      <c r="L133" s="274"/>
      <c r="M133" s="274"/>
      <c r="N133" s="274"/>
      <c r="O133" s="274"/>
      <c r="P133" s="229"/>
      <c r="Q133" s="229"/>
      <c r="R133" s="229"/>
      <c r="S133" s="229"/>
    </row>
    <row r="134" spans="1:19" ht="18" hidden="1" customHeight="1" x14ac:dyDescent="0.25">
      <c r="A134" s="244"/>
      <c r="B134" s="276"/>
      <c r="C134" s="274"/>
      <c r="D134" s="274"/>
      <c r="E134" s="274"/>
      <c r="F134" s="274"/>
      <c r="G134" s="274"/>
      <c r="H134" s="274"/>
      <c r="I134" s="275"/>
      <c r="J134" s="274"/>
      <c r="K134" s="274"/>
      <c r="L134" s="274"/>
      <c r="M134" s="274"/>
      <c r="N134" s="274"/>
      <c r="O134" s="274"/>
      <c r="P134" s="229"/>
      <c r="Q134" s="229"/>
      <c r="R134" s="229"/>
      <c r="S134" s="229"/>
    </row>
    <row r="135" spans="1:19" ht="18" hidden="1" customHeight="1" x14ac:dyDescent="0.25">
      <c r="A135" s="244"/>
      <c r="B135" s="276"/>
      <c r="C135" s="274"/>
      <c r="D135" s="274"/>
      <c r="E135" s="274"/>
      <c r="F135" s="274"/>
      <c r="G135" s="274"/>
      <c r="H135" s="274"/>
      <c r="I135" s="275"/>
      <c r="J135" s="274"/>
      <c r="K135" s="274"/>
      <c r="L135" s="274"/>
      <c r="M135" s="274"/>
      <c r="N135" s="274"/>
      <c r="O135" s="274"/>
      <c r="P135" s="229"/>
      <c r="Q135" s="229"/>
      <c r="R135" s="229"/>
      <c r="S135" s="229"/>
    </row>
    <row r="136" spans="1:19" ht="18" hidden="1" customHeight="1" x14ac:dyDescent="0.25">
      <c r="A136" s="244"/>
      <c r="B136" s="276"/>
      <c r="C136" s="274"/>
      <c r="D136" s="274"/>
      <c r="E136" s="274"/>
      <c r="F136" s="274"/>
      <c r="G136" s="274"/>
      <c r="H136" s="274"/>
      <c r="I136" s="275"/>
      <c r="J136" s="274"/>
      <c r="K136" s="274"/>
      <c r="L136" s="274"/>
      <c r="M136" s="274"/>
      <c r="N136" s="274"/>
      <c r="O136" s="274"/>
      <c r="P136" s="229"/>
      <c r="Q136" s="229"/>
      <c r="R136" s="229"/>
      <c r="S136" s="229"/>
    </row>
    <row r="137" spans="1:19" ht="18" hidden="1" customHeight="1" x14ac:dyDescent="0.25">
      <c r="A137" s="244"/>
      <c r="B137" s="276"/>
      <c r="C137" s="274"/>
      <c r="D137" s="274"/>
      <c r="E137" s="274"/>
      <c r="F137" s="274"/>
      <c r="G137" s="274"/>
      <c r="H137" s="274"/>
      <c r="I137" s="275"/>
      <c r="J137" s="274"/>
      <c r="K137" s="274"/>
      <c r="L137" s="274"/>
      <c r="M137" s="274"/>
      <c r="N137" s="274"/>
      <c r="O137" s="274"/>
      <c r="P137" s="229"/>
      <c r="Q137" s="229"/>
      <c r="R137" s="229"/>
      <c r="S137" s="229"/>
    </row>
    <row r="138" spans="1:19" ht="18" hidden="1" customHeight="1" x14ac:dyDescent="0.25">
      <c r="A138" s="244"/>
      <c r="B138" s="276"/>
      <c r="C138" s="274"/>
      <c r="D138" s="274"/>
      <c r="E138" s="274"/>
      <c r="F138" s="274"/>
      <c r="G138" s="274"/>
      <c r="H138" s="274"/>
      <c r="I138" s="275"/>
      <c r="J138" s="274"/>
      <c r="K138" s="274"/>
      <c r="L138" s="274"/>
      <c r="M138" s="274"/>
      <c r="N138" s="274"/>
      <c r="O138" s="274"/>
      <c r="P138" s="229"/>
      <c r="Q138" s="229"/>
      <c r="R138" s="229"/>
      <c r="S138" s="229"/>
    </row>
    <row r="139" spans="1:19" ht="18" hidden="1" customHeight="1" x14ac:dyDescent="0.25">
      <c r="A139" s="244"/>
      <c r="B139" s="276"/>
      <c r="C139" s="274"/>
      <c r="D139" s="274"/>
      <c r="E139" s="274"/>
      <c r="F139" s="274"/>
      <c r="G139" s="274"/>
      <c r="H139" s="274"/>
      <c r="I139" s="275"/>
      <c r="J139" s="274"/>
      <c r="K139" s="274"/>
      <c r="L139" s="274"/>
      <c r="M139" s="274"/>
      <c r="N139" s="274"/>
      <c r="O139" s="274"/>
      <c r="P139" s="229"/>
      <c r="Q139" s="229"/>
      <c r="R139" s="229"/>
      <c r="S139" s="229"/>
    </row>
    <row r="140" spans="1:19" ht="18" hidden="1" customHeight="1" x14ac:dyDescent="0.25">
      <c r="A140" s="244"/>
      <c r="B140" s="276"/>
      <c r="C140" s="274"/>
      <c r="D140" s="274"/>
      <c r="E140" s="274"/>
      <c r="F140" s="274"/>
      <c r="G140" s="274"/>
      <c r="H140" s="274"/>
      <c r="I140" s="275"/>
      <c r="J140" s="274"/>
      <c r="K140" s="274"/>
      <c r="L140" s="274"/>
      <c r="M140" s="274"/>
      <c r="N140" s="274"/>
      <c r="O140" s="274"/>
      <c r="P140" s="229"/>
      <c r="Q140" s="229"/>
      <c r="R140" s="229"/>
      <c r="S140" s="229"/>
    </row>
    <row r="141" spans="1:19" ht="18" hidden="1" customHeight="1" x14ac:dyDescent="0.25">
      <c r="A141" s="244"/>
      <c r="B141" s="276"/>
      <c r="C141" s="274"/>
      <c r="D141" s="274"/>
      <c r="E141" s="274"/>
      <c r="F141" s="274"/>
      <c r="G141" s="274"/>
      <c r="H141" s="274"/>
      <c r="I141" s="275"/>
      <c r="J141" s="274"/>
      <c r="K141" s="274"/>
      <c r="L141" s="274"/>
      <c r="M141" s="274"/>
      <c r="N141" s="274"/>
      <c r="O141" s="274"/>
      <c r="P141" s="229"/>
      <c r="Q141" s="229"/>
      <c r="R141" s="229"/>
      <c r="S141" s="229"/>
    </row>
    <row r="142" spans="1:19" ht="18" hidden="1" customHeight="1" x14ac:dyDescent="0.25">
      <c r="A142" s="244"/>
      <c r="B142" s="276"/>
      <c r="C142" s="274"/>
      <c r="D142" s="274"/>
      <c r="E142" s="274"/>
      <c r="F142" s="274"/>
      <c r="G142" s="274"/>
      <c r="H142" s="274"/>
      <c r="I142" s="275"/>
      <c r="J142" s="274"/>
      <c r="K142" s="274"/>
      <c r="L142" s="274"/>
      <c r="M142" s="274"/>
      <c r="N142" s="274"/>
      <c r="O142" s="274"/>
      <c r="P142" s="229"/>
      <c r="Q142" s="229"/>
      <c r="R142" s="229"/>
      <c r="S142" s="229"/>
    </row>
    <row r="143" spans="1:19" ht="18" hidden="1" customHeight="1" x14ac:dyDescent="0.25">
      <c r="A143" s="244"/>
      <c r="B143" s="276"/>
      <c r="C143" s="274"/>
      <c r="D143" s="274"/>
      <c r="E143" s="274"/>
      <c r="F143" s="274"/>
      <c r="G143" s="274"/>
      <c r="H143" s="274"/>
      <c r="I143" s="275"/>
      <c r="J143" s="274"/>
      <c r="K143" s="274"/>
      <c r="L143" s="274"/>
      <c r="M143" s="274"/>
      <c r="N143" s="274"/>
      <c r="O143" s="274"/>
      <c r="P143" s="229"/>
      <c r="Q143" s="229"/>
      <c r="R143" s="229"/>
      <c r="S143" s="229"/>
    </row>
    <row r="144" spans="1:19" ht="18" hidden="1" customHeight="1" x14ac:dyDescent="0.25">
      <c r="A144" s="244"/>
      <c r="B144" s="276"/>
      <c r="C144" s="274"/>
      <c r="D144" s="274"/>
      <c r="E144" s="274"/>
      <c r="F144" s="274"/>
      <c r="G144" s="274"/>
      <c r="H144" s="274"/>
      <c r="I144" s="275"/>
      <c r="J144" s="274"/>
      <c r="K144" s="274"/>
      <c r="L144" s="274"/>
      <c r="M144" s="274"/>
      <c r="N144" s="274"/>
      <c r="O144" s="274"/>
      <c r="P144" s="229"/>
      <c r="Q144" s="229"/>
      <c r="R144" s="229"/>
      <c r="S144" s="229"/>
    </row>
    <row r="145" spans="1:19" ht="18" hidden="1" customHeight="1" x14ac:dyDescent="0.25">
      <c r="A145" s="244"/>
      <c r="B145" s="276"/>
      <c r="C145" s="274"/>
      <c r="D145" s="274"/>
      <c r="E145" s="274"/>
      <c r="F145" s="274"/>
      <c r="G145" s="274"/>
      <c r="H145" s="274"/>
      <c r="I145" s="275"/>
      <c r="J145" s="274"/>
      <c r="K145" s="274"/>
      <c r="L145" s="274"/>
      <c r="M145" s="274"/>
      <c r="N145" s="274"/>
      <c r="O145" s="274"/>
      <c r="P145" s="229"/>
      <c r="Q145" s="229"/>
      <c r="R145" s="229"/>
      <c r="S145" s="229"/>
    </row>
    <row r="146" spans="1:19" ht="18" hidden="1" customHeight="1" x14ac:dyDescent="0.25">
      <c r="A146" s="244"/>
      <c r="B146" s="276"/>
      <c r="C146" s="274"/>
      <c r="D146" s="274"/>
      <c r="E146" s="274"/>
      <c r="F146" s="274"/>
      <c r="G146" s="274"/>
      <c r="H146" s="274"/>
      <c r="I146" s="275"/>
      <c r="J146" s="274"/>
      <c r="K146" s="274"/>
      <c r="L146" s="274"/>
      <c r="M146" s="274"/>
      <c r="N146" s="274"/>
      <c r="O146" s="274"/>
      <c r="P146" s="229"/>
      <c r="Q146" s="229"/>
      <c r="R146" s="229"/>
      <c r="S146" s="229"/>
    </row>
    <row r="147" spans="1:19" ht="18" hidden="1" customHeight="1" x14ac:dyDescent="0.25">
      <c r="A147" s="244"/>
      <c r="B147" s="276"/>
      <c r="C147" s="274"/>
      <c r="D147" s="274"/>
      <c r="E147" s="274"/>
      <c r="F147" s="274"/>
      <c r="G147" s="274"/>
      <c r="H147" s="274"/>
      <c r="I147" s="275"/>
      <c r="J147" s="274"/>
      <c r="K147" s="274"/>
      <c r="L147" s="274"/>
      <c r="M147" s="274"/>
      <c r="N147" s="274"/>
      <c r="O147" s="274"/>
      <c r="P147" s="229"/>
      <c r="Q147" s="229"/>
      <c r="R147" s="229"/>
      <c r="S147" s="229"/>
    </row>
    <row r="148" spans="1:19" ht="18" hidden="1" customHeight="1" x14ac:dyDescent="0.25">
      <c r="A148" s="244"/>
      <c r="B148" s="276"/>
      <c r="C148" s="274"/>
      <c r="D148" s="274"/>
      <c r="E148" s="274"/>
      <c r="F148" s="274"/>
      <c r="G148" s="274"/>
      <c r="H148" s="274"/>
      <c r="I148" s="275"/>
      <c r="J148" s="274"/>
      <c r="K148" s="274"/>
      <c r="L148" s="274"/>
      <c r="M148" s="274"/>
      <c r="N148" s="274"/>
      <c r="O148" s="274"/>
      <c r="P148" s="229"/>
      <c r="Q148" s="229"/>
      <c r="R148" s="229"/>
      <c r="S148" s="229"/>
    </row>
    <row r="149" spans="1:19" ht="18" hidden="1" customHeight="1" x14ac:dyDescent="0.25">
      <c r="A149" s="244"/>
      <c r="B149" s="276"/>
      <c r="C149" s="274"/>
      <c r="D149" s="274"/>
      <c r="E149" s="274"/>
      <c r="F149" s="274"/>
      <c r="G149" s="274"/>
      <c r="H149" s="274"/>
      <c r="I149" s="275"/>
      <c r="J149" s="274"/>
      <c r="K149" s="274"/>
      <c r="L149" s="274"/>
      <c r="M149" s="274"/>
      <c r="N149" s="274"/>
      <c r="O149" s="274"/>
      <c r="P149" s="229"/>
      <c r="Q149" s="229"/>
      <c r="R149" s="229"/>
      <c r="S149" s="229"/>
    </row>
    <row r="150" spans="1:19" ht="18" hidden="1" customHeight="1" x14ac:dyDescent="0.25">
      <c r="A150" s="244"/>
      <c r="B150" s="276"/>
      <c r="C150" s="274"/>
      <c r="D150" s="274"/>
      <c r="E150" s="274"/>
      <c r="F150" s="274"/>
      <c r="G150" s="274"/>
      <c r="H150" s="274"/>
      <c r="I150" s="275"/>
      <c r="J150" s="274"/>
      <c r="K150" s="274"/>
      <c r="L150" s="274"/>
      <c r="M150" s="274"/>
      <c r="N150" s="274"/>
      <c r="O150" s="274"/>
      <c r="P150" s="229"/>
      <c r="Q150" s="229"/>
      <c r="R150" s="229"/>
      <c r="S150" s="229"/>
    </row>
    <row r="151" spans="1:19" ht="18" hidden="1" customHeight="1" x14ac:dyDescent="0.25">
      <c r="A151" s="244"/>
      <c r="B151" s="276"/>
      <c r="C151" s="274"/>
      <c r="D151" s="274"/>
      <c r="E151" s="274"/>
      <c r="F151" s="274"/>
      <c r="G151" s="274"/>
      <c r="H151" s="274"/>
      <c r="I151" s="275"/>
      <c r="J151" s="274"/>
      <c r="K151" s="274"/>
      <c r="L151" s="274"/>
      <c r="M151" s="274"/>
      <c r="N151" s="274"/>
      <c r="O151" s="274"/>
      <c r="P151" s="229"/>
      <c r="Q151" s="229"/>
      <c r="R151" s="229"/>
      <c r="S151" s="229"/>
    </row>
    <row r="152" spans="1:19" ht="18" hidden="1" customHeight="1" x14ac:dyDescent="0.25">
      <c r="A152" s="244"/>
      <c r="B152" s="276"/>
      <c r="C152" s="274"/>
      <c r="D152" s="274"/>
      <c r="E152" s="274"/>
      <c r="F152" s="274"/>
      <c r="G152" s="274"/>
      <c r="H152" s="274"/>
      <c r="I152" s="275"/>
      <c r="J152" s="274"/>
      <c r="K152" s="274"/>
      <c r="L152" s="274"/>
      <c r="M152" s="274"/>
      <c r="N152" s="274"/>
      <c r="O152" s="274"/>
      <c r="P152" s="229"/>
      <c r="Q152" s="229"/>
      <c r="R152" s="229"/>
      <c r="S152" s="229"/>
    </row>
    <row r="153" spans="1:19" ht="18" hidden="1" customHeight="1" x14ac:dyDescent="0.25">
      <c r="A153" s="244"/>
      <c r="B153" s="276"/>
      <c r="C153" s="274"/>
      <c r="D153" s="274"/>
      <c r="E153" s="274"/>
      <c r="F153" s="274"/>
      <c r="G153" s="274"/>
      <c r="H153" s="274"/>
      <c r="I153" s="275"/>
      <c r="J153" s="274"/>
      <c r="K153" s="274"/>
      <c r="L153" s="274"/>
      <c r="M153" s="274"/>
      <c r="N153" s="274"/>
      <c r="O153" s="274"/>
      <c r="P153" s="229"/>
      <c r="Q153" s="229"/>
      <c r="R153" s="229"/>
      <c r="S153" s="229"/>
    </row>
    <row r="154" spans="1:19" ht="18" hidden="1" customHeight="1" x14ac:dyDescent="0.25">
      <c r="A154" s="244"/>
      <c r="B154" s="276"/>
      <c r="C154" s="274"/>
      <c r="D154" s="274"/>
      <c r="E154" s="274"/>
      <c r="F154" s="274"/>
      <c r="G154" s="274"/>
      <c r="H154" s="274"/>
      <c r="I154" s="275"/>
      <c r="J154" s="274"/>
      <c r="K154" s="274"/>
      <c r="L154" s="274"/>
      <c r="M154" s="274"/>
      <c r="N154" s="274"/>
      <c r="O154" s="274"/>
      <c r="P154" s="229"/>
      <c r="Q154" s="229"/>
      <c r="R154" s="229"/>
      <c r="S154" s="229"/>
    </row>
    <row r="155" spans="1:19" ht="18" hidden="1" customHeight="1" x14ac:dyDescent="0.25">
      <c r="A155" s="244"/>
      <c r="B155" s="276"/>
      <c r="C155" s="274"/>
      <c r="D155" s="274"/>
      <c r="E155" s="274"/>
      <c r="F155" s="274"/>
      <c r="G155" s="274"/>
      <c r="H155" s="274"/>
      <c r="I155" s="275"/>
      <c r="J155" s="274"/>
      <c r="K155" s="274"/>
      <c r="L155" s="274"/>
      <c r="M155" s="274"/>
      <c r="N155" s="274"/>
      <c r="O155" s="274"/>
      <c r="P155" s="229"/>
      <c r="Q155" s="229"/>
      <c r="R155" s="229"/>
      <c r="S155" s="229"/>
    </row>
    <row r="156" spans="1:19" ht="18" hidden="1" customHeight="1" x14ac:dyDescent="0.25">
      <c r="A156" s="244"/>
      <c r="B156" s="276"/>
      <c r="C156" s="274"/>
      <c r="D156" s="274"/>
      <c r="E156" s="274"/>
      <c r="F156" s="274"/>
      <c r="G156" s="274"/>
      <c r="H156" s="274"/>
      <c r="I156" s="275"/>
      <c r="J156" s="274"/>
      <c r="K156" s="274"/>
      <c r="L156" s="274"/>
      <c r="M156" s="274"/>
      <c r="N156" s="274"/>
      <c r="O156" s="274"/>
      <c r="P156" s="229"/>
      <c r="Q156" s="229"/>
      <c r="R156" s="229"/>
      <c r="S156" s="229"/>
    </row>
    <row r="157" spans="1:19" ht="18" hidden="1" customHeight="1" x14ac:dyDescent="0.25">
      <c r="A157" s="244"/>
      <c r="B157" s="276"/>
      <c r="C157" s="274"/>
      <c r="D157" s="274"/>
      <c r="E157" s="274"/>
      <c r="F157" s="274"/>
      <c r="G157" s="274"/>
      <c r="H157" s="274"/>
      <c r="I157" s="275"/>
      <c r="J157" s="274"/>
      <c r="K157" s="274"/>
      <c r="L157" s="274"/>
      <c r="M157" s="274"/>
      <c r="N157" s="274"/>
      <c r="O157" s="274"/>
      <c r="P157" s="229"/>
      <c r="Q157" s="229"/>
      <c r="R157" s="229"/>
      <c r="S157" s="229"/>
    </row>
    <row r="158" spans="1:19" ht="18" hidden="1" customHeight="1" x14ac:dyDescent="0.25">
      <c r="A158" s="244"/>
      <c r="B158" s="276"/>
      <c r="C158" s="274"/>
      <c r="D158" s="274"/>
      <c r="E158" s="274"/>
      <c r="F158" s="274"/>
      <c r="G158" s="274"/>
      <c r="H158" s="274"/>
      <c r="I158" s="275"/>
      <c r="J158" s="274"/>
      <c r="K158" s="274"/>
      <c r="L158" s="274"/>
      <c r="M158" s="274"/>
      <c r="N158" s="274"/>
      <c r="O158" s="274"/>
      <c r="P158" s="229"/>
      <c r="Q158" s="229"/>
      <c r="R158" s="229"/>
      <c r="S158" s="229"/>
    </row>
    <row r="159" spans="1:19" ht="18" hidden="1" customHeight="1" x14ac:dyDescent="0.25">
      <c r="A159" s="244"/>
      <c r="B159" s="276"/>
      <c r="C159" s="274"/>
      <c r="D159" s="274"/>
      <c r="E159" s="274"/>
      <c r="F159" s="274"/>
      <c r="G159" s="274"/>
      <c r="H159" s="274"/>
      <c r="I159" s="275"/>
      <c r="J159" s="274"/>
      <c r="K159" s="274"/>
      <c r="L159" s="274"/>
      <c r="M159" s="274"/>
      <c r="N159" s="274"/>
      <c r="O159" s="274"/>
      <c r="P159" s="229"/>
      <c r="Q159" s="229"/>
      <c r="R159" s="229"/>
      <c r="S159" s="229"/>
    </row>
    <row r="160" spans="1:19" ht="18" hidden="1" customHeight="1" x14ac:dyDescent="0.25">
      <c r="A160" s="244"/>
      <c r="B160" s="276"/>
      <c r="C160" s="274"/>
      <c r="D160" s="274"/>
      <c r="E160" s="274"/>
      <c r="F160" s="274"/>
      <c r="G160" s="274"/>
      <c r="H160" s="274"/>
      <c r="I160" s="275"/>
      <c r="J160" s="274"/>
      <c r="K160" s="274"/>
      <c r="L160" s="274"/>
      <c r="M160" s="274"/>
      <c r="N160" s="274"/>
      <c r="O160" s="274"/>
      <c r="P160" s="229"/>
      <c r="Q160" s="229"/>
      <c r="R160" s="229"/>
      <c r="S160" s="229"/>
    </row>
    <row r="161" spans="1:19" ht="18" hidden="1" customHeight="1" x14ac:dyDescent="0.25">
      <c r="A161" s="244"/>
      <c r="B161" s="276"/>
      <c r="C161" s="274"/>
      <c r="D161" s="274"/>
      <c r="E161" s="274"/>
      <c r="F161" s="274"/>
      <c r="G161" s="274"/>
      <c r="H161" s="274"/>
      <c r="I161" s="275"/>
      <c r="J161" s="274"/>
      <c r="K161" s="274"/>
      <c r="L161" s="274"/>
      <c r="M161" s="274"/>
      <c r="N161" s="274"/>
      <c r="O161" s="274"/>
      <c r="P161" s="229"/>
      <c r="Q161" s="229"/>
      <c r="R161" s="229"/>
      <c r="S161" s="229"/>
    </row>
    <row r="162" spans="1:19" ht="15.75" hidden="1" customHeight="1" x14ac:dyDescent="0.25">
      <c r="A162" s="244"/>
      <c r="B162" s="276"/>
      <c r="C162" s="274"/>
      <c r="D162" s="274"/>
      <c r="E162" s="274"/>
      <c r="F162" s="274"/>
      <c r="G162" s="274"/>
      <c r="H162" s="274"/>
      <c r="I162" s="275"/>
      <c r="J162" s="274"/>
      <c r="K162" s="274"/>
      <c r="L162" s="274"/>
      <c r="M162" s="274"/>
      <c r="N162" s="274"/>
      <c r="O162" s="274"/>
      <c r="P162" s="229"/>
      <c r="Q162" s="229"/>
      <c r="R162" s="229"/>
      <c r="S162" s="229"/>
    </row>
    <row r="163" spans="1:19" ht="15.75" hidden="1" customHeight="1" x14ac:dyDescent="0.25">
      <c r="A163" s="244"/>
      <c r="B163" s="276"/>
      <c r="C163" s="274"/>
      <c r="D163" s="274"/>
      <c r="E163" s="274"/>
      <c r="F163" s="274"/>
      <c r="G163" s="274"/>
      <c r="H163" s="274"/>
      <c r="I163" s="275"/>
      <c r="J163" s="274"/>
      <c r="K163" s="274"/>
      <c r="L163" s="274"/>
      <c r="M163" s="274"/>
      <c r="N163" s="274"/>
      <c r="O163" s="274"/>
      <c r="P163" s="229"/>
      <c r="Q163" s="229"/>
      <c r="R163" s="229"/>
      <c r="S163" s="229"/>
    </row>
    <row r="164" spans="1:19" ht="15.75" hidden="1" customHeight="1" x14ac:dyDescent="0.25">
      <c r="A164" s="244"/>
      <c r="B164" s="276"/>
      <c r="C164" s="274"/>
      <c r="D164" s="274"/>
      <c r="E164" s="274"/>
      <c r="F164" s="274"/>
      <c r="G164" s="274"/>
      <c r="H164" s="274"/>
      <c r="I164" s="275"/>
      <c r="J164" s="274"/>
      <c r="K164" s="274"/>
      <c r="L164" s="274"/>
      <c r="M164" s="274"/>
      <c r="N164" s="274"/>
      <c r="O164" s="274"/>
      <c r="P164" s="229"/>
      <c r="Q164" s="229"/>
      <c r="R164" s="229"/>
      <c r="S164" s="229"/>
    </row>
    <row r="165" spans="1:19" ht="15.75" hidden="1" customHeight="1" x14ac:dyDescent="0.25">
      <c r="A165" s="244"/>
      <c r="B165" s="276"/>
      <c r="C165" s="274"/>
      <c r="D165" s="274"/>
      <c r="E165" s="274"/>
      <c r="F165" s="274"/>
      <c r="G165" s="274"/>
      <c r="H165" s="274"/>
      <c r="I165" s="275"/>
      <c r="J165" s="274"/>
      <c r="K165" s="274"/>
      <c r="L165" s="274"/>
      <c r="M165" s="274"/>
      <c r="N165" s="274"/>
      <c r="O165" s="274"/>
      <c r="P165" s="229"/>
      <c r="Q165" s="229"/>
      <c r="R165" s="229"/>
      <c r="S165" s="229"/>
    </row>
    <row r="166" spans="1:19" ht="15.75" hidden="1" customHeight="1" x14ac:dyDescent="0.25">
      <c r="A166" s="244"/>
      <c r="B166" s="276"/>
      <c r="C166" s="274"/>
      <c r="D166" s="274"/>
      <c r="E166" s="274"/>
      <c r="F166" s="274"/>
      <c r="G166" s="274"/>
      <c r="H166" s="274"/>
      <c r="I166" s="275"/>
      <c r="J166" s="274"/>
      <c r="K166" s="274"/>
      <c r="L166" s="274"/>
      <c r="M166" s="274"/>
      <c r="N166" s="274"/>
      <c r="O166" s="274"/>
      <c r="P166" s="229"/>
      <c r="Q166" s="229"/>
      <c r="R166" s="229"/>
      <c r="S166" s="229"/>
    </row>
    <row r="167" spans="1:19" ht="15.75" hidden="1" customHeight="1" x14ac:dyDescent="0.25">
      <c r="A167" s="244"/>
      <c r="B167" s="276"/>
      <c r="C167" s="274"/>
      <c r="D167" s="274"/>
      <c r="E167" s="274"/>
      <c r="F167" s="274"/>
      <c r="G167" s="274"/>
      <c r="H167" s="274"/>
      <c r="I167" s="275"/>
      <c r="J167" s="274"/>
      <c r="K167" s="274"/>
      <c r="L167" s="274"/>
      <c r="M167" s="274"/>
      <c r="N167" s="274"/>
      <c r="O167" s="274"/>
      <c r="P167" s="229"/>
      <c r="Q167" s="229"/>
      <c r="R167" s="229"/>
      <c r="S167" s="229"/>
    </row>
    <row r="168" spans="1:19" ht="15.75" hidden="1" customHeight="1" x14ac:dyDescent="0.25">
      <c r="A168" s="244"/>
      <c r="B168" s="276"/>
      <c r="C168" s="274"/>
      <c r="D168" s="274"/>
      <c r="E168" s="274"/>
      <c r="F168" s="274"/>
      <c r="G168" s="274"/>
      <c r="H168" s="274"/>
      <c r="I168" s="275"/>
      <c r="J168" s="274"/>
      <c r="K168" s="274"/>
      <c r="L168" s="274"/>
      <c r="M168" s="274"/>
      <c r="N168" s="274"/>
      <c r="O168" s="274"/>
      <c r="P168" s="229"/>
      <c r="Q168" s="229"/>
      <c r="R168" s="229"/>
      <c r="S168" s="229"/>
    </row>
    <row r="169" spans="1:19" ht="15.75" hidden="1" customHeight="1" x14ac:dyDescent="0.25">
      <c r="A169" s="244"/>
      <c r="B169" s="276"/>
      <c r="C169" s="274"/>
      <c r="D169" s="274"/>
      <c r="E169" s="274"/>
      <c r="F169" s="274"/>
      <c r="G169" s="274"/>
      <c r="H169" s="274"/>
      <c r="I169" s="275"/>
      <c r="J169" s="274"/>
      <c r="K169" s="274"/>
      <c r="L169" s="274"/>
      <c r="M169" s="274"/>
      <c r="N169" s="274"/>
      <c r="O169" s="274"/>
      <c r="P169" s="229"/>
      <c r="Q169" s="229"/>
      <c r="R169" s="229"/>
      <c r="S169" s="229"/>
    </row>
    <row r="170" spans="1:19" ht="15.75" hidden="1" customHeight="1" x14ac:dyDescent="0.25">
      <c r="A170" s="244"/>
      <c r="B170" s="276"/>
      <c r="C170" s="274"/>
      <c r="D170" s="274"/>
      <c r="E170" s="274"/>
      <c r="F170" s="274"/>
      <c r="G170" s="274"/>
      <c r="H170" s="274"/>
      <c r="I170" s="275"/>
      <c r="J170" s="274"/>
      <c r="K170" s="274"/>
      <c r="L170" s="274"/>
      <c r="M170" s="274"/>
      <c r="N170" s="274"/>
      <c r="O170" s="274"/>
      <c r="P170" s="229"/>
      <c r="Q170" s="229"/>
      <c r="R170" s="229"/>
      <c r="S170" s="229"/>
    </row>
    <row r="171" spans="1:19" ht="15.75" hidden="1" customHeight="1" x14ac:dyDescent="0.25">
      <c r="A171" s="244"/>
      <c r="B171" s="276"/>
      <c r="C171" s="274"/>
      <c r="D171" s="274"/>
      <c r="E171" s="274"/>
      <c r="F171" s="274"/>
      <c r="G171" s="274"/>
      <c r="H171" s="274"/>
      <c r="I171" s="275"/>
      <c r="J171" s="274"/>
      <c r="K171" s="274"/>
      <c r="L171" s="274"/>
      <c r="M171" s="274"/>
      <c r="N171" s="274"/>
      <c r="O171" s="274"/>
      <c r="P171" s="229"/>
      <c r="Q171" s="229"/>
      <c r="R171" s="229"/>
      <c r="S171" s="229"/>
    </row>
    <row r="172" spans="1:19" ht="15.75" hidden="1" customHeight="1" x14ac:dyDescent="0.25">
      <c r="A172" s="244"/>
      <c r="B172" s="276"/>
      <c r="C172" s="274"/>
      <c r="D172" s="274"/>
      <c r="E172" s="274"/>
      <c r="F172" s="274"/>
      <c r="G172" s="274"/>
      <c r="H172" s="274"/>
      <c r="I172" s="275"/>
      <c r="J172" s="274"/>
      <c r="K172" s="274"/>
      <c r="L172" s="274"/>
      <c r="M172" s="274"/>
      <c r="N172" s="274"/>
      <c r="O172" s="274"/>
      <c r="P172" s="229"/>
      <c r="Q172" s="229"/>
      <c r="R172" s="229"/>
      <c r="S172" s="229"/>
    </row>
    <row r="173" spans="1:19" ht="15.75" hidden="1" customHeight="1" x14ac:dyDescent="0.25">
      <c r="A173" s="244"/>
      <c r="B173" s="276"/>
      <c r="C173" s="274"/>
      <c r="D173" s="274"/>
      <c r="E173" s="274"/>
      <c r="F173" s="274"/>
      <c r="G173" s="274"/>
      <c r="H173" s="274"/>
      <c r="I173" s="275"/>
      <c r="J173" s="274"/>
      <c r="K173" s="274"/>
      <c r="L173" s="274"/>
      <c r="M173" s="274"/>
      <c r="N173" s="274"/>
      <c r="O173" s="274"/>
      <c r="P173" s="229"/>
      <c r="Q173" s="229"/>
      <c r="R173" s="229"/>
      <c r="S173" s="229"/>
    </row>
    <row r="174" spans="1:19" ht="15.75" hidden="1" customHeight="1" x14ac:dyDescent="0.25">
      <c r="A174" s="244"/>
      <c r="B174" s="276"/>
      <c r="C174" s="274"/>
      <c r="D174" s="274"/>
      <c r="E174" s="274"/>
      <c r="F174" s="274"/>
      <c r="G174" s="274"/>
      <c r="H174" s="274"/>
      <c r="I174" s="275"/>
      <c r="J174" s="274"/>
      <c r="K174" s="274"/>
      <c r="L174" s="274"/>
      <c r="M174" s="274"/>
      <c r="N174" s="274"/>
      <c r="O174" s="274"/>
      <c r="P174" s="229"/>
      <c r="Q174" s="229"/>
      <c r="R174" s="229"/>
      <c r="S174" s="229"/>
    </row>
    <row r="175" spans="1:19" ht="15.75" hidden="1" customHeight="1" x14ac:dyDescent="0.25">
      <c r="A175" s="244"/>
      <c r="B175" s="276"/>
      <c r="C175" s="274"/>
      <c r="D175" s="274"/>
      <c r="E175" s="274"/>
      <c r="F175" s="274"/>
      <c r="G175" s="274"/>
      <c r="H175" s="274"/>
      <c r="I175" s="275"/>
      <c r="J175" s="274"/>
      <c r="K175" s="274"/>
      <c r="L175" s="274"/>
      <c r="M175" s="274"/>
      <c r="N175" s="274"/>
      <c r="O175" s="274"/>
      <c r="P175" s="229"/>
      <c r="Q175" s="229"/>
      <c r="R175" s="229"/>
      <c r="S175" s="229"/>
    </row>
    <row r="176" spans="1:19" ht="15.75" hidden="1" customHeight="1" x14ac:dyDescent="0.25">
      <c r="A176" s="244"/>
      <c r="B176" s="276"/>
      <c r="C176" s="274"/>
      <c r="D176" s="274"/>
      <c r="E176" s="274"/>
      <c r="F176" s="274"/>
      <c r="G176" s="274"/>
      <c r="H176" s="274"/>
      <c r="I176" s="275"/>
      <c r="J176" s="274"/>
      <c r="K176" s="274"/>
      <c r="L176" s="274"/>
      <c r="M176" s="274"/>
      <c r="N176" s="274"/>
      <c r="O176" s="274"/>
      <c r="P176" s="229"/>
      <c r="Q176" s="229"/>
      <c r="R176" s="229"/>
      <c r="S176" s="229"/>
    </row>
    <row r="177" spans="1:19" ht="15.75" hidden="1" customHeight="1" x14ac:dyDescent="0.25">
      <c r="A177" s="244"/>
      <c r="B177" s="276"/>
      <c r="C177" s="274"/>
      <c r="D177" s="274"/>
      <c r="E177" s="274"/>
      <c r="F177" s="274"/>
      <c r="G177" s="274"/>
      <c r="H177" s="274"/>
      <c r="I177" s="275"/>
      <c r="J177" s="274"/>
      <c r="K177" s="274"/>
      <c r="L177" s="274"/>
      <c r="M177" s="274"/>
      <c r="N177" s="274"/>
      <c r="O177" s="274"/>
      <c r="P177" s="229"/>
      <c r="Q177" s="229"/>
      <c r="R177" s="229"/>
      <c r="S177" s="229"/>
    </row>
    <row r="178" spans="1:19" ht="15.75" hidden="1" customHeight="1" x14ac:dyDescent="0.25">
      <c r="A178" s="244"/>
      <c r="B178" s="276"/>
      <c r="C178" s="274"/>
      <c r="D178" s="274"/>
      <c r="E178" s="274"/>
      <c r="F178" s="274"/>
      <c r="G178" s="274"/>
      <c r="H178" s="274"/>
      <c r="I178" s="275"/>
      <c r="J178" s="274"/>
      <c r="K178" s="274"/>
      <c r="L178" s="274"/>
      <c r="M178" s="274"/>
      <c r="N178" s="274"/>
      <c r="O178" s="274"/>
      <c r="P178" s="229"/>
      <c r="Q178" s="229"/>
      <c r="R178" s="229"/>
      <c r="S178" s="229"/>
    </row>
    <row r="179" spans="1:19" ht="15.75" hidden="1" customHeight="1" x14ac:dyDescent="0.25">
      <c r="A179" s="244"/>
      <c r="B179" s="276"/>
      <c r="C179" s="274"/>
      <c r="D179" s="274"/>
      <c r="E179" s="274"/>
      <c r="F179" s="274"/>
      <c r="G179" s="274"/>
      <c r="H179" s="274"/>
      <c r="I179" s="275"/>
      <c r="J179" s="274"/>
      <c r="K179" s="274"/>
      <c r="L179" s="274"/>
      <c r="M179" s="274"/>
      <c r="N179" s="274"/>
      <c r="O179" s="274"/>
      <c r="P179" s="229"/>
      <c r="Q179" s="229"/>
      <c r="R179" s="229"/>
      <c r="S179" s="229"/>
    </row>
    <row r="180" spans="1:19" ht="15.75" hidden="1" customHeight="1" x14ac:dyDescent="0.25">
      <c r="A180" s="244"/>
      <c r="B180" s="276"/>
      <c r="C180" s="274"/>
      <c r="D180" s="274"/>
      <c r="E180" s="274"/>
      <c r="F180" s="274"/>
      <c r="G180" s="274"/>
      <c r="H180" s="274"/>
      <c r="I180" s="275"/>
      <c r="J180" s="274"/>
      <c r="K180" s="274"/>
      <c r="L180" s="274"/>
      <c r="M180" s="274"/>
      <c r="N180" s="274"/>
      <c r="O180" s="274"/>
      <c r="P180" s="229"/>
      <c r="Q180" s="229"/>
      <c r="R180" s="229"/>
      <c r="S180" s="229"/>
    </row>
    <row r="181" spans="1:19" ht="15.75" hidden="1" customHeight="1" x14ac:dyDescent="0.25">
      <c r="A181" s="244"/>
      <c r="B181" s="276"/>
      <c r="C181" s="274"/>
      <c r="D181" s="274"/>
      <c r="E181" s="274"/>
      <c r="F181" s="274"/>
      <c r="G181" s="274"/>
      <c r="H181" s="274"/>
      <c r="I181" s="275"/>
      <c r="J181" s="274"/>
      <c r="K181" s="274"/>
      <c r="L181" s="274"/>
      <c r="M181" s="274"/>
      <c r="N181" s="274"/>
      <c r="O181" s="274"/>
      <c r="P181" s="229"/>
      <c r="Q181" s="229"/>
      <c r="R181" s="229"/>
      <c r="S181" s="229"/>
    </row>
    <row r="182" spans="1:19" ht="15.75" hidden="1" customHeight="1" x14ac:dyDescent="0.25">
      <c r="A182" s="244"/>
      <c r="B182" s="276"/>
      <c r="C182" s="274"/>
      <c r="D182" s="274"/>
      <c r="E182" s="274"/>
      <c r="F182" s="274"/>
      <c r="G182" s="274"/>
      <c r="H182" s="274"/>
      <c r="I182" s="275"/>
      <c r="J182" s="274"/>
      <c r="K182" s="274"/>
      <c r="L182" s="274"/>
      <c r="M182" s="274"/>
      <c r="N182" s="274"/>
      <c r="O182" s="274"/>
      <c r="P182" s="229"/>
      <c r="Q182" s="229"/>
      <c r="R182" s="229"/>
      <c r="S182" s="229"/>
    </row>
    <row r="183" spans="1:19" ht="15.75" hidden="1" customHeight="1" x14ac:dyDescent="0.25">
      <c r="A183" s="244"/>
      <c r="B183" s="276"/>
      <c r="C183" s="274"/>
      <c r="D183" s="274"/>
      <c r="E183" s="274"/>
      <c r="F183" s="274"/>
      <c r="G183" s="274"/>
      <c r="H183" s="274"/>
      <c r="I183" s="275"/>
      <c r="J183" s="274"/>
      <c r="K183" s="274"/>
      <c r="L183" s="274"/>
      <c r="M183" s="274"/>
      <c r="N183" s="274"/>
      <c r="O183" s="274"/>
      <c r="P183" s="229"/>
      <c r="Q183" s="229"/>
      <c r="R183" s="229"/>
      <c r="S183" s="229"/>
    </row>
    <row r="184" spans="1:19" ht="15.75" hidden="1" customHeight="1" x14ac:dyDescent="0.25">
      <c r="A184" s="244"/>
      <c r="B184" s="276"/>
      <c r="C184" s="274"/>
      <c r="D184" s="274"/>
      <c r="E184" s="274"/>
      <c r="F184" s="274"/>
      <c r="G184" s="274"/>
      <c r="H184" s="274"/>
      <c r="I184" s="275"/>
      <c r="J184" s="274"/>
      <c r="K184" s="274"/>
      <c r="L184" s="274"/>
      <c r="M184" s="274"/>
      <c r="N184" s="274"/>
      <c r="O184" s="274"/>
      <c r="P184" s="229"/>
      <c r="Q184" s="229"/>
      <c r="R184" s="229"/>
      <c r="S184" s="229"/>
    </row>
    <row r="185" spans="1:19" ht="15.75" hidden="1" customHeight="1" x14ac:dyDescent="0.25">
      <c r="A185" s="244"/>
      <c r="B185" s="276"/>
      <c r="C185" s="274"/>
      <c r="D185" s="274"/>
      <c r="E185" s="274"/>
      <c r="F185" s="274"/>
      <c r="G185" s="274"/>
      <c r="H185" s="274"/>
      <c r="I185" s="275"/>
      <c r="J185" s="274"/>
      <c r="K185" s="274"/>
      <c r="L185" s="274"/>
      <c r="M185" s="274"/>
      <c r="N185" s="274"/>
      <c r="O185" s="274"/>
      <c r="P185" s="229"/>
      <c r="Q185" s="229"/>
      <c r="R185" s="229"/>
      <c r="S185" s="229"/>
    </row>
    <row r="186" spans="1:19" ht="15.75" hidden="1" customHeight="1" x14ac:dyDescent="0.25">
      <c r="A186" s="244"/>
      <c r="B186" s="276"/>
      <c r="C186" s="274"/>
      <c r="D186" s="274"/>
      <c r="E186" s="274"/>
      <c r="F186" s="274"/>
      <c r="G186" s="274"/>
      <c r="H186" s="274"/>
      <c r="I186" s="275"/>
      <c r="J186" s="274"/>
      <c r="K186" s="274"/>
      <c r="L186" s="274"/>
      <c r="M186" s="274"/>
      <c r="N186" s="274"/>
      <c r="O186" s="274"/>
      <c r="P186" s="229"/>
      <c r="Q186" s="229"/>
      <c r="R186" s="229"/>
      <c r="S186" s="229"/>
    </row>
    <row r="187" spans="1:19" ht="15.75" hidden="1" customHeight="1" x14ac:dyDescent="0.25">
      <c r="A187" s="244"/>
      <c r="B187" s="276"/>
      <c r="C187" s="274"/>
      <c r="D187" s="274"/>
      <c r="E187" s="274"/>
      <c r="F187" s="274"/>
      <c r="G187" s="274"/>
      <c r="H187" s="274"/>
      <c r="I187" s="275"/>
      <c r="J187" s="274"/>
      <c r="K187" s="274"/>
      <c r="L187" s="274"/>
      <c r="M187" s="274"/>
      <c r="N187" s="274"/>
      <c r="O187" s="274"/>
      <c r="P187" s="229"/>
      <c r="Q187" s="229"/>
      <c r="R187" s="229"/>
      <c r="S187" s="229"/>
    </row>
    <row r="188" spans="1:19" ht="15.75" hidden="1" customHeight="1" x14ac:dyDescent="0.25">
      <c r="A188" s="244"/>
      <c r="B188" s="276"/>
      <c r="C188" s="274"/>
      <c r="D188" s="274"/>
      <c r="E188" s="274"/>
      <c r="F188" s="274"/>
      <c r="G188" s="274"/>
      <c r="H188" s="274"/>
      <c r="I188" s="275"/>
      <c r="J188" s="274"/>
      <c r="K188" s="274"/>
      <c r="L188" s="274"/>
      <c r="M188" s="274"/>
      <c r="N188" s="274"/>
      <c r="O188" s="274"/>
      <c r="P188" s="229"/>
      <c r="Q188" s="229"/>
      <c r="R188" s="229"/>
      <c r="S188" s="229"/>
    </row>
    <row r="189" spans="1:19" ht="15.75" hidden="1" customHeight="1" x14ac:dyDescent="0.25">
      <c r="A189" s="244"/>
      <c r="B189" s="276"/>
      <c r="C189" s="274"/>
      <c r="D189" s="274"/>
      <c r="E189" s="274"/>
      <c r="F189" s="274"/>
      <c r="G189" s="274"/>
      <c r="H189" s="274"/>
      <c r="I189" s="275"/>
      <c r="J189" s="274"/>
      <c r="K189" s="274"/>
      <c r="L189" s="274"/>
      <c r="M189" s="274"/>
      <c r="N189" s="274"/>
      <c r="O189" s="274"/>
      <c r="P189" s="229"/>
      <c r="Q189" s="229"/>
      <c r="R189" s="229"/>
      <c r="S189" s="229"/>
    </row>
    <row r="190" spans="1:19" ht="15.75" hidden="1" customHeight="1" x14ac:dyDescent="0.25">
      <c r="A190" s="244"/>
      <c r="B190" s="276"/>
      <c r="C190" s="274"/>
      <c r="D190" s="274"/>
      <c r="E190" s="274"/>
      <c r="F190" s="274"/>
      <c r="G190" s="274"/>
      <c r="H190" s="274"/>
      <c r="I190" s="275"/>
      <c r="J190" s="274"/>
      <c r="K190" s="274"/>
      <c r="L190" s="274"/>
      <c r="M190" s="274"/>
      <c r="N190" s="274"/>
      <c r="O190" s="274"/>
      <c r="P190" s="229"/>
      <c r="Q190" s="229"/>
      <c r="R190" s="229"/>
      <c r="S190" s="229"/>
    </row>
    <row r="191" spans="1:19" ht="15.75" hidden="1" customHeight="1" x14ac:dyDescent="0.25">
      <c r="A191" s="244"/>
      <c r="B191" s="276"/>
      <c r="C191" s="274"/>
      <c r="D191" s="274"/>
      <c r="E191" s="274"/>
      <c r="F191" s="274"/>
      <c r="G191" s="274"/>
      <c r="H191" s="274"/>
      <c r="I191" s="275"/>
      <c r="J191" s="274"/>
      <c r="K191" s="274"/>
      <c r="L191" s="274"/>
      <c r="M191" s="274"/>
      <c r="N191" s="274"/>
      <c r="O191" s="274"/>
      <c r="P191" s="229"/>
      <c r="Q191" s="229"/>
      <c r="R191" s="229"/>
      <c r="S191" s="229"/>
    </row>
    <row r="192" spans="1:19" ht="15.75" hidden="1" customHeight="1" x14ac:dyDescent="0.25">
      <c r="A192" s="244"/>
      <c r="B192" s="276"/>
      <c r="C192" s="274"/>
      <c r="D192" s="274"/>
      <c r="E192" s="274"/>
      <c r="F192" s="274"/>
      <c r="G192" s="274"/>
      <c r="H192" s="274"/>
      <c r="I192" s="275"/>
      <c r="J192" s="274"/>
      <c r="K192" s="274"/>
      <c r="L192" s="274"/>
      <c r="M192" s="274"/>
      <c r="N192" s="274"/>
      <c r="O192" s="274"/>
      <c r="P192" s="229"/>
      <c r="Q192" s="229"/>
      <c r="R192" s="229"/>
      <c r="S192" s="229"/>
    </row>
    <row r="193" spans="1:19" ht="15.75" hidden="1" customHeight="1" x14ac:dyDescent="0.25">
      <c r="A193" s="244"/>
      <c r="B193" s="276"/>
      <c r="C193" s="274"/>
      <c r="D193" s="274"/>
      <c r="E193" s="274"/>
      <c r="F193" s="274"/>
      <c r="G193" s="274"/>
      <c r="H193" s="274"/>
      <c r="I193" s="275"/>
      <c r="J193" s="274"/>
      <c r="K193" s="274"/>
      <c r="L193" s="274"/>
      <c r="M193" s="274"/>
      <c r="N193" s="274"/>
      <c r="O193" s="274"/>
      <c r="P193" s="229"/>
      <c r="Q193" s="229"/>
      <c r="R193" s="229"/>
      <c r="S193" s="229"/>
    </row>
    <row r="194" spans="1:19" ht="15.75" hidden="1" customHeight="1" x14ac:dyDescent="0.25">
      <c r="A194" s="244"/>
      <c r="B194" s="276"/>
      <c r="C194" s="274"/>
      <c r="D194" s="274"/>
      <c r="E194" s="274"/>
      <c r="F194" s="274"/>
      <c r="G194" s="274"/>
      <c r="H194" s="274"/>
      <c r="I194" s="275"/>
      <c r="J194" s="274"/>
      <c r="K194" s="274"/>
      <c r="L194" s="274"/>
      <c r="M194" s="274"/>
      <c r="N194" s="274"/>
      <c r="O194" s="274"/>
      <c r="P194" s="229"/>
      <c r="Q194" s="229"/>
      <c r="R194" s="229"/>
      <c r="S194" s="229"/>
    </row>
    <row r="195" spans="1:19" ht="15.75" hidden="1" customHeight="1" x14ac:dyDescent="0.25">
      <c r="A195" s="244"/>
      <c r="B195" s="276"/>
      <c r="C195" s="274"/>
      <c r="D195" s="274"/>
      <c r="E195" s="274"/>
      <c r="F195" s="274"/>
      <c r="G195" s="274"/>
      <c r="H195" s="274"/>
      <c r="I195" s="275"/>
      <c r="J195" s="274"/>
      <c r="K195" s="274"/>
      <c r="L195" s="274"/>
      <c r="M195" s="274"/>
      <c r="N195" s="274"/>
      <c r="O195" s="274"/>
      <c r="P195" s="229"/>
      <c r="Q195" s="229"/>
      <c r="R195" s="229"/>
      <c r="S195" s="229"/>
    </row>
    <row r="196" spans="1:19" ht="15.75" hidden="1" customHeight="1" x14ac:dyDescent="0.25">
      <c r="A196" s="244"/>
      <c r="B196" s="276"/>
      <c r="C196" s="274"/>
      <c r="D196" s="274"/>
      <c r="E196" s="274"/>
      <c r="F196" s="274"/>
      <c r="G196" s="274"/>
      <c r="H196" s="274"/>
      <c r="I196" s="275"/>
      <c r="J196" s="274"/>
      <c r="K196" s="274"/>
      <c r="L196" s="274"/>
      <c r="M196" s="274"/>
      <c r="N196" s="274"/>
      <c r="O196" s="274"/>
      <c r="P196" s="229"/>
      <c r="Q196" s="229"/>
      <c r="R196" s="229"/>
      <c r="S196" s="229"/>
    </row>
    <row r="197" spans="1:19" ht="15.75" hidden="1" customHeight="1" x14ac:dyDescent="0.25">
      <c r="A197" s="244"/>
      <c r="B197" s="276"/>
      <c r="C197" s="274"/>
      <c r="D197" s="274"/>
      <c r="E197" s="274"/>
      <c r="F197" s="274"/>
      <c r="G197" s="274"/>
      <c r="H197" s="274"/>
      <c r="I197" s="275"/>
      <c r="J197" s="274"/>
      <c r="K197" s="274"/>
      <c r="L197" s="274"/>
      <c r="M197" s="274"/>
      <c r="N197" s="274"/>
      <c r="O197" s="274"/>
      <c r="P197" s="229"/>
      <c r="Q197" s="229"/>
      <c r="R197" s="229"/>
      <c r="S197" s="229"/>
    </row>
    <row r="198" spans="1:19" ht="15.75" hidden="1" customHeight="1" x14ac:dyDescent="0.25">
      <c r="A198" s="244"/>
      <c r="B198" s="276"/>
      <c r="C198" s="274"/>
      <c r="D198" s="274"/>
      <c r="E198" s="274"/>
      <c r="F198" s="274"/>
      <c r="G198" s="274"/>
      <c r="H198" s="274"/>
      <c r="I198" s="275"/>
      <c r="J198" s="274"/>
      <c r="K198" s="274"/>
      <c r="L198" s="274"/>
      <c r="M198" s="274"/>
      <c r="N198" s="274"/>
      <c r="O198" s="274"/>
      <c r="P198" s="229"/>
      <c r="Q198" s="229"/>
      <c r="R198" s="229"/>
      <c r="S198" s="229"/>
    </row>
    <row r="199" spans="1:19" ht="15.75" hidden="1" customHeight="1" x14ac:dyDescent="0.25">
      <c r="A199" s="244"/>
      <c r="B199" s="276"/>
      <c r="C199" s="274"/>
      <c r="D199" s="274"/>
      <c r="E199" s="274"/>
      <c r="F199" s="274"/>
      <c r="G199" s="274"/>
      <c r="H199" s="274"/>
      <c r="I199" s="275"/>
      <c r="J199" s="274"/>
      <c r="K199" s="274"/>
      <c r="L199" s="274"/>
      <c r="M199" s="274"/>
      <c r="N199" s="274"/>
      <c r="O199" s="274"/>
      <c r="P199" s="229"/>
      <c r="Q199" s="229"/>
      <c r="R199" s="229"/>
      <c r="S199" s="229"/>
    </row>
    <row r="200" spans="1:19" ht="15.75" hidden="1" customHeight="1" x14ac:dyDescent="0.25">
      <c r="A200" s="244"/>
      <c r="B200" s="276"/>
      <c r="C200" s="274"/>
      <c r="D200" s="274"/>
      <c r="E200" s="274"/>
      <c r="F200" s="274"/>
      <c r="G200" s="274"/>
      <c r="H200" s="274"/>
      <c r="I200" s="275"/>
      <c r="J200" s="274"/>
      <c r="K200" s="274"/>
      <c r="L200" s="274"/>
      <c r="M200" s="274"/>
      <c r="N200" s="274"/>
      <c r="O200" s="274"/>
      <c r="P200" s="229"/>
      <c r="Q200" s="229"/>
      <c r="R200" s="229"/>
      <c r="S200" s="229"/>
    </row>
    <row r="201" spans="1:19" ht="15.75" hidden="1" customHeight="1" x14ac:dyDescent="0.25">
      <c r="A201" s="244"/>
      <c r="B201" s="276"/>
      <c r="C201" s="274"/>
      <c r="D201" s="274"/>
      <c r="E201" s="274"/>
      <c r="F201" s="274"/>
      <c r="G201" s="274"/>
      <c r="H201" s="274"/>
      <c r="I201" s="275"/>
      <c r="J201" s="274"/>
      <c r="K201" s="274"/>
      <c r="L201" s="274"/>
      <c r="M201" s="274"/>
      <c r="N201" s="274"/>
      <c r="O201" s="274"/>
      <c r="P201" s="229"/>
      <c r="Q201" s="229"/>
      <c r="R201" s="229"/>
      <c r="S201" s="229"/>
    </row>
    <row r="202" spans="1:19" ht="15.75" hidden="1" customHeight="1" x14ac:dyDescent="0.25">
      <c r="A202" s="244"/>
      <c r="B202" s="276"/>
      <c r="C202" s="274"/>
      <c r="D202" s="274"/>
      <c r="E202" s="274"/>
      <c r="F202" s="274"/>
      <c r="G202" s="274"/>
      <c r="H202" s="274"/>
      <c r="I202" s="275"/>
      <c r="J202" s="274"/>
      <c r="K202" s="274"/>
      <c r="L202" s="274"/>
      <c r="M202" s="274"/>
      <c r="N202" s="274"/>
      <c r="O202" s="274"/>
      <c r="P202" s="229"/>
      <c r="Q202" s="229"/>
      <c r="R202" s="229"/>
      <c r="S202" s="229"/>
    </row>
    <row r="203" spans="1:19" ht="15.75" hidden="1" customHeight="1" x14ac:dyDescent="0.25">
      <c r="A203" s="244"/>
      <c r="B203" s="276"/>
      <c r="C203" s="274"/>
      <c r="D203" s="274"/>
      <c r="E203" s="274"/>
      <c r="F203" s="274"/>
      <c r="G203" s="274"/>
      <c r="H203" s="274"/>
      <c r="I203" s="275"/>
      <c r="J203" s="274"/>
      <c r="K203" s="274"/>
      <c r="L203" s="274"/>
      <c r="M203" s="274"/>
      <c r="N203" s="274"/>
      <c r="O203" s="274"/>
      <c r="P203" s="229"/>
      <c r="Q203" s="229"/>
      <c r="R203" s="229"/>
      <c r="S203" s="229"/>
    </row>
    <row r="204" spans="1:19" ht="15.75" hidden="1" customHeight="1" x14ac:dyDescent="0.25">
      <c r="A204" s="244"/>
      <c r="B204" s="276"/>
      <c r="C204" s="274"/>
      <c r="D204" s="274"/>
      <c r="E204" s="274"/>
      <c r="F204" s="274"/>
      <c r="G204" s="274"/>
      <c r="H204" s="274"/>
      <c r="I204" s="275"/>
      <c r="J204" s="274"/>
      <c r="K204" s="274"/>
      <c r="L204" s="274"/>
      <c r="M204" s="274"/>
      <c r="N204" s="274"/>
      <c r="O204" s="274"/>
      <c r="P204" s="229"/>
      <c r="Q204" s="229"/>
      <c r="R204" s="229"/>
      <c r="S204" s="229"/>
    </row>
    <row r="205" spans="1:19" ht="15.75" hidden="1" customHeight="1" x14ac:dyDescent="0.25">
      <c r="A205" s="244"/>
      <c r="B205" s="276"/>
      <c r="C205" s="274"/>
      <c r="D205" s="274"/>
      <c r="E205" s="274"/>
      <c r="F205" s="274"/>
      <c r="G205" s="274"/>
      <c r="H205" s="274"/>
      <c r="I205" s="275"/>
      <c r="J205" s="274"/>
      <c r="K205" s="274"/>
      <c r="L205" s="274"/>
      <c r="M205" s="274"/>
      <c r="N205" s="274"/>
      <c r="O205" s="274"/>
      <c r="P205" s="229"/>
      <c r="Q205" s="229"/>
      <c r="R205" s="229"/>
      <c r="S205" s="229"/>
    </row>
    <row r="206" spans="1:19" ht="15.75" hidden="1" customHeight="1" x14ac:dyDescent="0.25">
      <c r="A206" s="244"/>
      <c r="B206" s="276"/>
      <c r="C206" s="274"/>
      <c r="D206" s="274"/>
      <c r="E206" s="274"/>
      <c r="F206" s="274"/>
      <c r="G206" s="274"/>
      <c r="H206" s="274"/>
      <c r="I206" s="275"/>
      <c r="J206" s="274"/>
      <c r="K206" s="274"/>
      <c r="L206" s="274"/>
      <c r="M206" s="274"/>
      <c r="N206" s="274"/>
      <c r="O206" s="274"/>
      <c r="P206" s="229"/>
      <c r="Q206" s="229"/>
      <c r="R206" s="229"/>
      <c r="S206" s="229"/>
    </row>
    <row r="207" spans="1:19" ht="15.75" hidden="1" customHeight="1" x14ac:dyDescent="0.25">
      <c r="A207" s="244"/>
      <c r="B207" s="276"/>
      <c r="C207" s="274"/>
      <c r="D207" s="274"/>
      <c r="E207" s="274"/>
      <c r="F207" s="274"/>
      <c r="G207" s="274"/>
      <c r="H207" s="274"/>
      <c r="I207" s="275"/>
      <c r="J207" s="274"/>
      <c r="K207" s="274"/>
      <c r="L207" s="274"/>
      <c r="M207" s="274"/>
      <c r="N207" s="274"/>
      <c r="O207" s="274"/>
      <c r="P207" s="229"/>
      <c r="Q207" s="229"/>
      <c r="R207" s="229"/>
      <c r="S207" s="229"/>
    </row>
    <row r="208" spans="1:19" ht="15.75" hidden="1" customHeight="1" x14ac:dyDescent="0.25">
      <c r="A208" s="244"/>
      <c r="B208" s="276"/>
      <c r="C208" s="274"/>
      <c r="D208" s="274"/>
      <c r="E208" s="274"/>
      <c r="F208" s="274"/>
      <c r="G208" s="274"/>
      <c r="H208" s="274"/>
      <c r="I208" s="275"/>
      <c r="J208" s="274"/>
      <c r="K208" s="274"/>
      <c r="L208" s="274"/>
      <c r="M208" s="274"/>
      <c r="N208" s="274"/>
      <c r="O208" s="274"/>
      <c r="P208" s="229"/>
      <c r="Q208" s="229"/>
      <c r="R208" s="229"/>
      <c r="S208" s="229"/>
    </row>
    <row r="209" spans="1:19" ht="15.75" hidden="1" customHeight="1" x14ac:dyDescent="0.25">
      <c r="A209" s="244"/>
      <c r="B209" s="276"/>
      <c r="C209" s="274"/>
      <c r="D209" s="274"/>
      <c r="E209" s="274"/>
      <c r="F209" s="274"/>
      <c r="G209" s="274"/>
      <c r="H209" s="274"/>
      <c r="I209" s="275"/>
      <c r="J209" s="274"/>
      <c r="K209" s="274"/>
      <c r="L209" s="274"/>
      <c r="M209" s="274"/>
      <c r="N209" s="274"/>
      <c r="O209" s="274"/>
      <c r="P209" s="229"/>
      <c r="Q209" s="229"/>
      <c r="R209" s="229"/>
      <c r="S209" s="229"/>
    </row>
    <row r="210" spans="1:19" ht="15.75" hidden="1" customHeight="1" x14ac:dyDescent="0.25">
      <c r="A210" s="244"/>
      <c r="B210" s="276"/>
      <c r="C210" s="274"/>
      <c r="D210" s="274"/>
      <c r="E210" s="274"/>
      <c r="F210" s="274"/>
      <c r="G210" s="274"/>
      <c r="H210" s="274"/>
      <c r="I210" s="275"/>
      <c r="J210" s="274"/>
      <c r="K210" s="274"/>
      <c r="L210" s="274"/>
      <c r="M210" s="274"/>
      <c r="N210" s="274"/>
      <c r="O210" s="274"/>
      <c r="P210" s="229"/>
      <c r="Q210" s="229"/>
      <c r="R210" s="229"/>
      <c r="S210" s="229"/>
    </row>
    <row r="211" spans="1:19" ht="15.75" hidden="1" customHeight="1" x14ac:dyDescent="0.25">
      <c r="A211" s="244"/>
      <c r="B211" s="276"/>
      <c r="C211" s="274"/>
      <c r="D211" s="274"/>
      <c r="E211" s="274"/>
      <c r="F211" s="274"/>
      <c r="G211" s="274"/>
      <c r="H211" s="274"/>
      <c r="I211" s="275"/>
      <c r="J211" s="274"/>
      <c r="K211" s="274"/>
      <c r="L211" s="274"/>
      <c r="M211" s="274"/>
      <c r="N211" s="274"/>
      <c r="O211" s="274"/>
      <c r="P211" s="229"/>
      <c r="Q211" s="229"/>
      <c r="R211" s="229"/>
      <c r="S211" s="229"/>
    </row>
    <row r="212" spans="1:19" ht="15.75" hidden="1" customHeight="1" x14ac:dyDescent="0.25">
      <c r="A212" s="244"/>
      <c r="B212" s="276"/>
      <c r="C212" s="274"/>
      <c r="D212" s="274"/>
      <c r="E212" s="274"/>
      <c r="F212" s="274"/>
      <c r="G212" s="274"/>
      <c r="H212" s="274"/>
      <c r="I212" s="275"/>
      <c r="J212" s="274"/>
      <c r="K212" s="274"/>
      <c r="L212" s="274"/>
      <c r="M212" s="274"/>
      <c r="N212" s="274"/>
      <c r="O212" s="274"/>
      <c r="P212" s="229"/>
      <c r="Q212" s="229"/>
      <c r="R212" s="229"/>
      <c r="S212" s="229"/>
    </row>
    <row r="213" spans="1:19" ht="15.75" hidden="1" customHeight="1" x14ac:dyDescent="0.25">
      <c r="A213" s="244"/>
      <c r="B213" s="276"/>
      <c r="C213" s="274"/>
      <c r="D213" s="274"/>
      <c r="E213" s="274"/>
      <c r="F213" s="274"/>
      <c r="G213" s="274"/>
      <c r="H213" s="274"/>
      <c r="I213" s="275"/>
      <c r="J213" s="274"/>
      <c r="K213" s="274"/>
      <c r="L213" s="274"/>
      <c r="M213" s="274"/>
      <c r="N213" s="274"/>
      <c r="O213" s="274"/>
      <c r="P213" s="229"/>
      <c r="Q213" s="229"/>
      <c r="R213" s="229"/>
      <c r="S213" s="229"/>
    </row>
    <row r="214" spans="1:19" ht="15.75" hidden="1" customHeight="1" x14ac:dyDescent="0.25">
      <c r="A214" s="244"/>
      <c r="B214" s="276"/>
      <c r="C214" s="274"/>
      <c r="D214" s="274"/>
      <c r="E214" s="274"/>
      <c r="F214" s="274"/>
      <c r="G214" s="274"/>
      <c r="H214" s="274"/>
      <c r="I214" s="275"/>
      <c r="J214" s="274"/>
      <c r="K214" s="274"/>
      <c r="L214" s="274"/>
      <c r="M214" s="274"/>
      <c r="N214" s="274"/>
      <c r="O214" s="274"/>
      <c r="P214" s="229"/>
      <c r="Q214" s="229"/>
      <c r="R214" s="229"/>
      <c r="S214" s="229"/>
    </row>
    <row r="215" spans="1:19" ht="15.75" hidden="1" customHeight="1" x14ac:dyDescent="0.25">
      <c r="A215" s="244"/>
      <c r="B215" s="276"/>
      <c r="C215" s="274"/>
      <c r="D215" s="274"/>
      <c r="E215" s="274"/>
      <c r="F215" s="274"/>
      <c r="G215" s="274"/>
      <c r="H215" s="274"/>
      <c r="I215" s="275"/>
      <c r="J215" s="274"/>
      <c r="K215" s="274"/>
      <c r="L215" s="274"/>
      <c r="M215" s="274"/>
      <c r="N215" s="274"/>
      <c r="O215" s="274"/>
      <c r="P215" s="229"/>
      <c r="Q215" s="229"/>
      <c r="R215" s="229"/>
      <c r="S215" s="229"/>
    </row>
    <row r="216" spans="1:19" ht="15.75" hidden="1" customHeight="1" x14ac:dyDescent="0.25">
      <c r="A216" s="244"/>
      <c r="B216" s="276"/>
      <c r="C216" s="274"/>
      <c r="D216" s="274"/>
      <c r="E216" s="274"/>
      <c r="F216" s="274"/>
      <c r="G216" s="274"/>
      <c r="H216" s="274"/>
      <c r="I216" s="275"/>
      <c r="J216" s="274"/>
      <c r="K216" s="274"/>
      <c r="L216" s="274"/>
      <c r="M216" s="274"/>
      <c r="N216" s="274"/>
      <c r="O216" s="274"/>
      <c r="P216" s="229"/>
      <c r="Q216" s="229"/>
      <c r="R216" s="229"/>
      <c r="S216" s="229"/>
    </row>
    <row r="217" spans="1:19" ht="15.75" hidden="1" customHeight="1" x14ac:dyDescent="0.25">
      <c r="A217" s="244"/>
      <c r="B217" s="276"/>
      <c r="C217" s="274"/>
      <c r="D217" s="274"/>
      <c r="E217" s="274"/>
      <c r="F217" s="274"/>
      <c r="G217" s="274"/>
      <c r="H217" s="274"/>
      <c r="I217" s="275"/>
      <c r="J217" s="274"/>
      <c r="K217" s="274"/>
      <c r="L217" s="274"/>
      <c r="M217" s="274"/>
      <c r="N217" s="274"/>
      <c r="O217" s="274"/>
      <c r="P217" s="229"/>
      <c r="Q217" s="229"/>
      <c r="R217" s="229"/>
      <c r="S217" s="229"/>
    </row>
    <row r="218" spans="1:19" ht="15.75" hidden="1" customHeight="1" x14ac:dyDescent="0.25">
      <c r="A218" s="244"/>
      <c r="B218" s="276"/>
      <c r="C218" s="274"/>
      <c r="D218" s="274"/>
      <c r="E218" s="274"/>
      <c r="F218" s="274"/>
      <c r="G218" s="274"/>
      <c r="H218" s="274"/>
      <c r="I218" s="275"/>
      <c r="J218" s="274"/>
      <c r="K218" s="274"/>
      <c r="L218" s="274"/>
      <c r="M218" s="274"/>
      <c r="N218" s="274"/>
      <c r="O218" s="274"/>
      <c r="P218" s="229"/>
      <c r="Q218" s="229"/>
      <c r="R218" s="229"/>
      <c r="S218" s="229"/>
    </row>
    <row r="219" spans="1:19" ht="15.75" hidden="1" customHeight="1" x14ac:dyDescent="0.25">
      <c r="A219" s="244"/>
      <c r="B219" s="276"/>
      <c r="C219" s="274"/>
      <c r="D219" s="274"/>
      <c r="E219" s="274"/>
      <c r="F219" s="274"/>
      <c r="G219" s="274"/>
      <c r="H219" s="274"/>
      <c r="I219" s="275"/>
      <c r="J219" s="274"/>
      <c r="K219" s="274"/>
      <c r="L219" s="274"/>
      <c r="M219" s="274"/>
      <c r="N219" s="274"/>
      <c r="O219" s="274"/>
      <c r="P219" s="229"/>
      <c r="Q219" s="229"/>
      <c r="R219" s="229"/>
      <c r="S219" s="229"/>
    </row>
    <row r="220" spans="1:19" ht="15.75" hidden="1" customHeight="1" x14ac:dyDescent="0.25">
      <c r="A220" s="244"/>
      <c r="B220" s="276"/>
      <c r="C220" s="274"/>
      <c r="D220" s="274"/>
      <c r="E220" s="274"/>
      <c r="F220" s="274"/>
      <c r="G220" s="274"/>
      <c r="H220" s="274"/>
      <c r="I220" s="275"/>
      <c r="J220" s="274"/>
      <c r="K220" s="274"/>
      <c r="L220" s="274"/>
      <c r="M220" s="274"/>
      <c r="N220" s="274"/>
      <c r="O220" s="274"/>
      <c r="P220" s="229"/>
      <c r="Q220" s="229"/>
      <c r="R220" s="229"/>
      <c r="S220" s="229"/>
    </row>
    <row r="221" spans="1:19" ht="15.75" hidden="1" customHeight="1" x14ac:dyDescent="0.25">
      <c r="A221" s="244"/>
      <c r="B221" s="276"/>
      <c r="C221" s="274"/>
      <c r="D221" s="274"/>
      <c r="E221" s="274"/>
      <c r="F221" s="274"/>
      <c r="G221" s="274"/>
      <c r="H221" s="274"/>
      <c r="I221" s="275"/>
      <c r="J221" s="274"/>
      <c r="K221" s="274"/>
      <c r="L221" s="274"/>
      <c r="M221" s="274"/>
      <c r="N221" s="274"/>
      <c r="O221" s="274"/>
      <c r="P221" s="229"/>
      <c r="Q221" s="229"/>
      <c r="R221" s="229"/>
      <c r="S221" s="229"/>
    </row>
    <row r="222" spans="1:19" ht="15.75" hidden="1" customHeight="1" x14ac:dyDescent="0.25">
      <c r="A222" s="244"/>
      <c r="B222" s="276"/>
      <c r="C222" s="274"/>
      <c r="D222" s="274"/>
      <c r="E222" s="274"/>
      <c r="F222" s="274"/>
      <c r="G222" s="274"/>
      <c r="H222" s="274"/>
      <c r="I222" s="275"/>
      <c r="J222" s="274"/>
      <c r="K222" s="274"/>
      <c r="L222" s="274"/>
      <c r="M222" s="274"/>
      <c r="N222" s="274"/>
      <c r="O222" s="274"/>
      <c r="P222" s="229"/>
      <c r="Q222" s="229"/>
      <c r="R222" s="229"/>
      <c r="S222" s="229"/>
    </row>
    <row r="223" spans="1:19" ht="15.75" hidden="1" customHeight="1" x14ac:dyDescent="0.25">
      <c r="A223" s="244"/>
      <c r="B223" s="276"/>
      <c r="C223" s="274"/>
      <c r="D223" s="274"/>
      <c r="E223" s="274"/>
      <c r="F223" s="274"/>
      <c r="G223" s="274"/>
      <c r="H223" s="274"/>
      <c r="I223" s="275"/>
      <c r="J223" s="274"/>
      <c r="K223" s="274"/>
      <c r="L223" s="274"/>
      <c r="M223" s="274"/>
      <c r="N223" s="274"/>
      <c r="O223" s="274"/>
      <c r="P223" s="229"/>
      <c r="Q223" s="229"/>
      <c r="R223" s="229"/>
      <c r="S223" s="229"/>
    </row>
    <row r="224" spans="1:19" ht="15.75" hidden="1" customHeight="1" x14ac:dyDescent="0.25">
      <c r="A224" s="244"/>
      <c r="B224" s="276"/>
      <c r="C224" s="274"/>
      <c r="D224" s="274"/>
      <c r="E224" s="274"/>
      <c r="F224" s="274"/>
      <c r="G224" s="274"/>
      <c r="H224" s="274"/>
      <c r="I224" s="275"/>
      <c r="J224" s="274"/>
      <c r="K224" s="274"/>
      <c r="L224" s="274"/>
      <c r="M224" s="274"/>
      <c r="N224" s="274"/>
      <c r="O224" s="274"/>
      <c r="P224" s="229"/>
      <c r="Q224" s="229"/>
      <c r="R224" s="229"/>
      <c r="S224" s="229"/>
    </row>
    <row r="225" spans="1:19" ht="15.75" hidden="1" customHeight="1" x14ac:dyDescent="0.25">
      <c r="A225" s="244"/>
      <c r="B225" s="276"/>
      <c r="C225" s="274"/>
      <c r="D225" s="274"/>
      <c r="E225" s="274"/>
      <c r="F225" s="274"/>
      <c r="G225" s="274"/>
      <c r="H225" s="274"/>
      <c r="I225" s="275"/>
      <c r="J225" s="274"/>
      <c r="K225" s="274"/>
      <c r="L225" s="274"/>
      <c r="M225" s="274"/>
      <c r="N225" s="274"/>
      <c r="O225" s="274"/>
      <c r="P225" s="229"/>
      <c r="Q225" s="229"/>
      <c r="R225" s="229"/>
      <c r="S225" s="229"/>
    </row>
    <row r="226" spans="1:19" ht="15.75" hidden="1" customHeight="1" x14ac:dyDescent="0.25">
      <c r="A226" s="244"/>
      <c r="B226" s="276"/>
      <c r="C226" s="274"/>
      <c r="D226" s="274"/>
      <c r="E226" s="274"/>
      <c r="F226" s="274"/>
      <c r="G226" s="274"/>
      <c r="H226" s="274"/>
      <c r="I226" s="275"/>
      <c r="J226" s="274"/>
      <c r="K226" s="274"/>
      <c r="L226" s="274"/>
      <c r="M226" s="274"/>
      <c r="N226" s="274"/>
      <c r="O226" s="274"/>
      <c r="P226" s="229"/>
      <c r="Q226" s="229"/>
      <c r="R226" s="229"/>
      <c r="S226" s="229"/>
    </row>
    <row r="227" spans="1:19" ht="15.75" hidden="1" customHeight="1" x14ac:dyDescent="0.25">
      <c r="A227" s="244"/>
      <c r="B227" s="276"/>
      <c r="C227" s="274"/>
      <c r="D227" s="274"/>
      <c r="E227" s="274"/>
      <c r="F227" s="274"/>
      <c r="G227" s="274"/>
      <c r="H227" s="274"/>
      <c r="I227" s="275"/>
      <c r="J227" s="274"/>
      <c r="K227" s="274"/>
      <c r="L227" s="274"/>
      <c r="M227" s="274"/>
      <c r="N227" s="274"/>
      <c r="O227" s="274"/>
      <c r="P227" s="229"/>
      <c r="Q227" s="229"/>
      <c r="R227" s="229"/>
      <c r="S227" s="229"/>
    </row>
    <row r="228" spans="1:19" ht="15.75" hidden="1" customHeight="1" x14ac:dyDescent="0.25">
      <c r="A228" s="244"/>
      <c r="B228" s="276"/>
      <c r="C228" s="274"/>
      <c r="D228" s="274"/>
      <c r="E228" s="274"/>
      <c r="F228" s="274"/>
      <c r="G228" s="274"/>
      <c r="H228" s="274"/>
      <c r="I228" s="275"/>
      <c r="J228" s="274"/>
      <c r="K228" s="274"/>
      <c r="L228" s="274"/>
      <c r="M228" s="274"/>
      <c r="N228" s="274"/>
      <c r="O228" s="274"/>
      <c r="P228" s="229"/>
      <c r="Q228" s="229"/>
      <c r="R228" s="229"/>
      <c r="S228" s="229"/>
    </row>
    <row r="229" spans="1:19" ht="15.75" hidden="1" customHeight="1" x14ac:dyDescent="0.25">
      <c r="A229" s="244"/>
      <c r="B229" s="276"/>
      <c r="C229" s="274"/>
      <c r="D229" s="274"/>
      <c r="E229" s="274"/>
      <c r="F229" s="274"/>
      <c r="G229" s="274"/>
      <c r="H229" s="274"/>
      <c r="I229" s="275"/>
      <c r="J229" s="274"/>
      <c r="K229" s="274"/>
      <c r="L229" s="274"/>
      <c r="M229" s="274"/>
      <c r="N229" s="274"/>
      <c r="O229" s="274"/>
      <c r="P229" s="229"/>
      <c r="Q229" s="229"/>
      <c r="R229" s="229"/>
      <c r="S229" s="229"/>
    </row>
    <row r="230" spans="1:19" ht="15.75" hidden="1" customHeight="1" x14ac:dyDescent="0.25">
      <c r="A230" s="244"/>
      <c r="B230" s="276"/>
      <c r="C230" s="274"/>
      <c r="D230" s="274"/>
      <c r="E230" s="274"/>
      <c r="F230" s="274"/>
      <c r="G230" s="274"/>
      <c r="H230" s="274"/>
      <c r="I230" s="275"/>
      <c r="J230" s="274"/>
      <c r="K230" s="274"/>
      <c r="L230" s="274"/>
      <c r="M230" s="274"/>
      <c r="N230" s="274"/>
      <c r="O230" s="274"/>
      <c r="P230" s="229"/>
      <c r="Q230" s="229"/>
      <c r="R230" s="229"/>
      <c r="S230" s="229"/>
    </row>
    <row r="231" spans="1:19" ht="15.75" hidden="1" customHeight="1" x14ac:dyDescent="0.25">
      <c r="A231" s="244"/>
      <c r="B231" s="276"/>
      <c r="C231" s="274"/>
      <c r="D231" s="274"/>
      <c r="E231" s="274"/>
      <c r="F231" s="274"/>
      <c r="G231" s="274"/>
      <c r="H231" s="274"/>
      <c r="I231" s="275"/>
      <c r="J231" s="274"/>
      <c r="K231" s="274"/>
      <c r="L231" s="274"/>
      <c r="M231" s="274"/>
      <c r="N231" s="274"/>
      <c r="O231" s="274"/>
      <c r="P231" s="229"/>
      <c r="Q231" s="229"/>
      <c r="R231" s="229"/>
      <c r="S231" s="229"/>
    </row>
    <row r="232" spans="1:19" ht="15.75" hidden="1" customHeight="1" x14ac:dyDescent="0.25">
      <c r="A232" s="244"/>
      <c r="B232" s="276"/>
      <c r="C232" s="274"/>
      <c r="D232" s="274"/>
      <c r="E232" s="274"/>
      <c r="F232" s="274"/>
      <c r="G232" s="274"/>
      <c r="H232" s="274"/>
      <c r="I232" s="275"/>
      <c r="J232" s="274"/>
      <c r="K232" s="274"/>
      <c r="L232" s="274"/>
      <c r="M232" s="274"/>
      <c r="N232" s="274"/>
      <c r="O232" s="274"/>
      <c r="P232" s="229"/>
      <c r="Q232" s="229"/>
      <c r="R232" s="229"/>
      <c r="S232" s="229"/>
    </row>
    <row r="233" spans="1:19" ht="15.75" hidden="1" customHeight="1" x14ac:dyDescent="0.25">
      <c r="A233" s="244"/>
      <c r="B233" s="276"/>
      <c r="C233" s="274"/>
      <c r="D233" s="274"/>
      <c r="E233" s="274"/>
      <c r="F233" s="274"/>
      <c r="G233" s="274"/>
      <c r="H233" s="274"/>
      <c r="I233" s="275"/>
      <c r="J233" s="274"/>
      <c r="K233" s="274"/>
      <c r="L233" s="274"/>
      <c r="M233" s="274"/>
      <c r="N233" s="274"/>
      <c r="O233" s="274"/>
      <c r="P233" s="229"/>
      <c r="Q233" s="229"/>
      <c r="R233" s="229"/>
      <c r="S233" s="229"/>
    </row>
    <row r="234" spans="1:19" ht="15.75" hidden="1" customHeight="1" x14ac:dyDescent="0.25">
      <c r="A234" s="244"/>
      <c r="B234" s="276"/>
      <c r="C234" s="274"/>
      <c r="D234" s="274"/>
      <c r="E234" s="274"/>
      <c r="F234" s="274"/>
      <c r="G234" s="274"/>
      <c r="H234" s="274"/>
      <c r="I234" s="275"/>
      <c r="J234" s="274"/>
      <c r="K234" s="274"/>
      <c r="L234" s="274"/>
      <c r="M234" s="274"/>
      <c r="N234" s="274"/>
      <c r="O234" s="274"/>
      <c r="P234" s="229"/>
      <c r="Q234" s="229"/>
      <c r="R234" s="229"/>
      <c r="S234" s="229"/>
    </row>
    <row r="235" spans="1:19" ht="15.75" hidden="1" customHeight="1" x14ac:dyDescent="0.25">
      <c r="A235" s="244"/>
      <c r="B235" s="276"/>
      <c r="C235" s="274"/>
      <c r="D235" s="274"/>
      <c r="E235" s="274"/>
      <c r="F235" s="274"/>
      <c r="G235" s="274"/>
      <c r="H235" s="274"/>
      <c r="I235" s="275"/>
      <c r="J235" s="274"/>
      <c r="K235" s="274"/>
      <c r="L235" s="274"/>
      <c r="M235" s="274"/>
      <c r="N235" s="274"/>
      <c r="O235" s="274"/>
      <c r="P235" s="229"/>
      <c r="Q235" s="229"/>
      <c r="R235" s="229"/>
      <c r="S235" s="229"/>
    </row>
    <row r="236" spans="1:19" ht="15.75" hidden="1" customHeight="1" x14ac:dyDescent="0.25">
      <c r="A236" s="244"/>
      <c r="B236" s="276"/>
      <c r="C236" s="274"/>
      <c r="D236" s="274"/>
      <c r="E236" s="274"/>
      <c r="F236" s="274"/>
      <c r="G236" s="274"/>
      <c r="H236" s="274"/>
      <c r="I236" s="275"/>
      <c r="J236" s="274"/>
      <c r="K236" s="274"/>
      <c r="L236" s="274"/>
      <c r="M236" s="274"/>
      <c r="N236" s="274"/>
      <c r="O236" s="274"/>
      <c r="P236" s="229"/>
      <c r="Q236" s="229"/>
      <c r="R236" s="229"/>
      <c r="S236" s="229"/>
    </row>
    <row r="237" spans="1:19" ht="15.75" hidden="1" customHeight="1" x14ac:dyDescent="0.25">
      <c r="A237" s="244"/>
      <c r="B237" s="276"/>
      <c r="C237" s="274"/>
      <c r="D237" s="274"/>
      <c r="E237" s="274"/>
      <c r="F237" s="274"/>
      <c r="G237" s="274"/>
      <c r="H237" s="274"/>
      <c r="I237" s="275"/>
      <c r="J237" s="274"/>
      <c r="K237" s="274"/>
      <c r="L237" s="274"/>
      <c r="M237" s="274"/>
      <c r="N237" s="274"/>
      <c r="O237" s="274"/>
      <c r="P237" s="229"/>
      <c r="Q237" s="229"/>
      <c r="R237" s="229"/>
      <c r="S237" s="229"/>
    </row>
    <row r="238" spans="1:19" ht="15.75" hidden="1" customHeight="1" x14ac:dyDescent="0.25">
      <c r="A238" s="244"/>
      <c r="B238" s="276"/>
      <c r="C238" s="274"/>
      <c r="D238" s="274"/>
      <c r="E238" s="274"/>
      <c r="F238" s="274"/>
      <c r="G238" s="274"/>
      <c r="H238" s="274"/>
      <c r="I238" s="275"/>
      <c r="J238" s="274"/>
      <c r="K238" s="274"/>
      <c r="L238" s="274"/>
      <c r="M238" s="274"/>
      <c r="N238" s="274"/>
      <c r="O238" s="274"/>
      <c r="P238" s="229"/>
      <c r="Q238" s="229"/>
      <c r="R238" s="229"/>
      <c r="S238" s="229"/>
    </row>
    <row r="239" spans="1:19" ht="15.75" hidden="1" customHeight="1" x14ac:dyDescent="0.25">
      <c r="A239" s="244"/>
      <c r="B239" s="276"/>
      <c r="C239" s="274"/>
      <c r="D239" s="274"/>
      <c r="E239" s="274"/>
      <c r="F239" s="274"/>
      <c r="G239" s="274"/>
      <c r="H239" s="274"/>
      <c r="I239" s="275"/>
      <c r="J239" s="274"/>
      <c r="K239" s="274"/>
      <c r="L239" s="274"/>
      <c r="M239" s="274"/>
      <c r="N239" s="274"/>
      <c r="O239" s="274"/>
      <c r="P239" s="229"/>
      <c r="Q239" s="229"/>
      <c r="R239" s="229"/>
      <c r="S239" s="229"/>
    </row>
    <row r="240" spans="1:19" ht="15.75" hidden="1" customHeight="1" x14ac:dyDescent="0.25">
      <c r="A240" s="244"/>
      <c r="B240" s="276"/>
      <c r="C240" s="274"/>
      <c r="D240" s="274"/>
      <c r="E240" s="274"/>
      <c r="F240" s="274"/>
      <c r="G240" s="274"/>
      <c r="H240" s="274"/>
      <c r="I240" s="275"/>
      <c r="J240" s="274"/>
      <c r="K240" s="274"/>
      <c r="L240" s="274"/>
      <c r="M240" s="274"/>
      <c r="N240" s="274"/>
      <c r="O240" s="274"/>
      <c r="P240" s="229"/>
      <c r="Q240" s="229"/>
      <c r="R240" s="229"/>
      <c r="S240" s="229"/>
    </row>
    <row r="241" spans="1:19" ht="15.75" hidden="1" customHeight="1" x14ac:dyDescent="0.25">
      <c r="A241" s="244"/>
      <c r="B241" s="276"/>
      <c r="C241" s="274"/>
      <c r="D241" s="274"/>
      <c r="E241" s="274"/>
      <c r="F241" s="274"/>
      <c r="G241" s="274"/>
      <c r="H241" s="274"/>
      <c r="I241" s="275"/>
      <c r="J241" s="274"/>
      <c r="K241" s="274"/>
      <c r="L241" s="274"/>
      <c r="M241" s="274"/>
      <c r="N241" s="274"/>
      <c r="O241" s="274"/>
      <c r="P241" s="229"/>
      <c r="Q241" s="229"/>
      <c r="R241" s="229"/>
      <c r="S241" s="229"/>
    </row>
    <row r="242" spans="1:19" ht="15.75" hidden="1" customHeight="1" x14ac:dyDescent="0.25">
      <c r="A242" s="244"/>
      <c r="B242" s="276"/>
      <c r="C242" s="274"/>
      <c r="D242" s="274"/>
      <c r="E242" s="274"/>
      <c r="F242" s="274"/>
      <c r="G242" s="274"/>
      <c r="H242" s="274"/>
      <c r="I242" s="275"/>
      <c r="J242" s="274"/>
      <c r="K242" s="274"/>
      <c r="L242" s="274"/>
      <c r="M242" s="274"/>
      <c r="N242" s="274"/>
      <c r="O242" s="274"/>
      <c r="P242" s="229"/>
      <c r="Q242" s="229"/>
      <c r="R242" s="229"/>
      <c r="S242" s="229"/>
    </row>
    <row r="243" spans="1:19" ht="15.75" hidden="1" customHeight="1" x14ac:dyDescent="0.25">
      <c r="A243" s="244"/>
      <c r="B243" s="276"/>
      <c r="C243" s="274"/>
      <c r="D243" s="274"/>
      <c r="E243" s="274"/>
      <c r="F243" s="274"/>
      <c r="G243" s="274"/>
      <c r="H243" s="274"/>
      <c r="I243" s="275"/>
      <c r="J243" s="274"/>
      <c r="K243" s="274"/>
      <c r="L243" s="274"/>
      <c r="M243" s="274"/>
      <c r="N243" s="274"/>
      <c r="O243" s="274"/>
      <c r="P243" s="229"/>
      <c r="Q243" s="229"/>
      <c r="R243" s="229"/>
      <c r="S243" s="229"/>
    </row>
    <row r="244" spans="1:19" ht="15.75" hidden="1" customHeight="1" x14ac:dyDescent="0.25">
      <c r="A244" s="244"/>
      <c r="B244" s="276"/>
      <c r="C244" s="274"/>
      <c r="D244" s="274"/>
      <c r="E244" s="274"/>
      <c r="F244" s="274"/>
      <c r="G244" s="274"/>
      <c r="H244" s="274"/>
      <c r="I244" s="275"/>
      <c r="J244" s="274"/>
      <c r="K244" s="274"/>
      <c r="L244" s="274"/>
      <c r="M244" s="274"/>
      <c r="N244" s="274"/>
      <c r="O244" s="274"/>
      <c r="P244" s="229"/>
      <c r="Q244" s="229"/>
      <c r="R244" s="229"/>
      <c r="S244" s="229"/>
    </row>
    <row r="245" spans="1:19" ht="15.75" hidden="1" customHeight="1" x14ac:dyDescent="0.25">
      <c r="A245" s="244"/>
      <c r="B245" s="276"/>
      <c r="C245" s="274"/>
      <c r="D245" s="274"/>
      <c r="E245" s="274"/>
      <c r="F245" s="274"/>
      <c r="G245" s="274"/>
      <c r="H245" s="274"/>
      <c r="I245" s="275"/>
      <c r="J245" s="274"/>
      <c r="K245" s="274"/>
      <c r="L245" s="274"/>
      <c r="M245" s="274"/>
      <c r="N245" s="274"/>
      <c r="O245" s="274"/>
      <c r="P245" s="229"/>
      <c r="Q245" s="229"/>
      <c r="R245" s="229"/>
      <c r="S245" s="229"/>
    </row>
    <row r="246" spans="1:19" ht="15.75" hidden="1" customHeight="1" x14ac:dyDescent="0.25">
      <c r="A246" s="244"/>
      <c r="B246" s="276"/>
      <c r="C246" s="274"/>
      <c r="D246" s="274"/>
      <c r="E246" s="274"/>
      <c r="F246" s="274"/>
      <c r="G246" s="274"/>
      <c r="H246" s="274"/>
      <c r="I246" s="275"/>
      <c r="J246" s="274"/>
      <c r="K246" s="274"/>
      <c r="L246" s="274"/>
      <c r="M246" s="274"/>
      <c r="N246" s="274"/>
      <c r="O246" s="274"/>
      <c r="P246" s="229"/>
      <c r="Q246" s="229"/>
      <c r="R246" s="229"/>
      <c r="S246" s="229"/>
    </row>
    <row r="247" spans="1:19" ht="15.75" hidden="1" customHeight="1" x14ac:dyDescent="0.25">
      <c r="A247" s="244"/>
      <c r="B247" s="276"/>
      <c r="C247" s="274"/>
      <c r="D247" s="274"/>
      <c r="E247" s="274"/>
      <c r="F247" s="274"/>
      <c r="G247" s="274"/>
      <c r="H247" s="274"/>
      <c r="I247" s="275"/>
      <c r="J247" s="274"/>
      <c r="K247" s="274"/>
      <c r="L247" s="274"/>
      <c r="M247" s="274"/>
      <c r="N247" s="274"/>
      <c r="O247" s="274"/>
      <c r="P247" s="229"/>
      <c r="Q247" s="229"/>
      <c r="R247" s="229"/>
      <c r="S247" s="229"/>
    </row>
    <row r="248" spans="1:19" ht="15.75" hidden="1" customHeight="1" x14ac:dyDescent="0.25">
      <c r="A248" s="244"/>
      <c r="B248" s="276"/>
      <c r="C248" s="274"/>
      <c r="D248" s="274"/>
      <c r="E248" s="274"/>
      <c r="F248" s="274"/>
      <c r="G248" s="274"/>
      <c r="H248" s="274"/>
      <c r="I248" s="275"/>
      <c r="J248" s="274"/>
      <c r="K248" s="274"/>
      <c r="L248" s="274"/>
      <c r="M248" s="274"/>
      <c r="N248" s="274"/>
      <c r="O248" s="274"/>
      <c r="P248" s="229"/>
      <c r="Q248" s="229"/>
      <c r="R248" s="229"/>
      <c r="S248" s="229"/>
    </row>
    <row r="249" spans="1:19" ht="15.75" hidden="1" customHeight="1" x14ac:dyDescent="0.25">
      <c r="A249" s="244"/>
      <c r="B249" s="276"/>
      <c r="C249" s="274"/>
      <c r="D249" s="274"/>
      <c r="E249" s="274"/>
      <c r="F249" s="274"/>
      <c r="G249" s="274"/>
      <c r="H249" s="274"/>
      <c r="I249" s="275"/>
      <c r="J249" s="274"/>
      <c r="K249" s="274"/>
      <c r="L249" s="274"/>
      <c r="M249" s="274"/>
      <c r="N249" s="274"/>
      <c r="O249" s="274"/>
      <c r="P249" s="229"/>
      <c r="Q249" s="229"/>
      <c r="R249" s="229"/>
      <c r="S249" s="229"/>
    </row>
    <row r="250" spans="1:19" ht="15.75" hidden="1" customHeight="1" x14ac:dyDescent="0.25">
      <c r="A250" s="244"/>
      <c r="B250" s="276"/>
      <c r="C250" s="274"/>
      <c r="D250" s="274"/>
      <c r="E250" s="274"/>
      <c r="F250" s="274"/>
      <c r="G250" s="274"/>
      <c r="H250" s="274"/>
      <c r="I250" s="275"/>
      <c r="J250" s="274"/>
      <c r="K250" s="274"/>
      <c r="L250" s="274"/>
      <c r="M250" s="274"/>
      <c r="N250" s="274"/>
      <c r="O250" s="274"/>
      <c r="P250" s="229"/>
      <c r="Q250" s="229"/>
      <c r="R250" s="229"/>
      <c r="S250" s="229"/>
    </row>
    <row r="251" spans="1:19" ht="15.75" hidden="1" customHeight="1" x14ac:dyDescent="0.25">
      <c r="A251" s="244"/>
      <c r="B251" s="276"/>
      <c r="C251" s="274"/>
      <c r="D251" s="274"/>
      <c r="E251" s="274"/>
      <c r="F251" s="274"/>
      <c r="G251" s="274"/>
      <c r="H251" s="274"/>
      <c r="I251" s="275"/>
      <c r="J251" s="274"/>
      <c r="K251" s="274"/>
      <c r="L251" s="274"/>
      <c r="M251" s="274"/>
      <c r="N251" s="274"/>
      <c r="O251" s="274"/>
      <c r="P251" s="229"/>
      <c r="Q251" s="229"/>
      <c r="R251" s="229"/>
      <c r="S251" s="229"/>
    </row>
    <row r="252" spans="1:19" ht="15.75" hidden="1" customHeight="1" x14ac:dyDescent="0.25">
      <c r="A252" s="244"/>
      <c r="B252" s="276"/>
      <c r="C252" s="274"/>
      <c r="D252" s="274"/>
      <c r="E252" s="274"/>
      <c r="F252" s="274"/>
      <c r="G252" s="274"/>
      <c r="H252" s="274"/>
      <c r="I252" s="275"/>
      <c r="J252" s="274"/>
      <c r="K252" s="274"/>
      <c r="L252" s="274"/>
      <c r="M252" s="274"/>
      <c r="N252" s="274"/>
      <c r="O252" s="274"/>
      <c r="P252" s="229"/>
      <c r="Q252" s="229"/>
      <c r="R252" s="229"/>
      <c r="S252" s="229"/>
    </row>
    <row r="253" spans="1:19" ht="15.75" hidden="1" customHeight="1" x14ac:dyDescent="0.25">
      <c r="A253" s="244"/>
      <c r="B253" s="276"/>
      <c r="C253" s="274"/>
      <c r="D253" s="274"/>
      <c r="E253" s="274"/>
      <c r="F253" s="274"/>
      <c r="G253" s="274"/>
      <c r="H253" s="274"/>
      <c r="I253" s="275"/>
      <c r="J253" s="274"/>
      <c r="K253" s="274"/>
      <c r="L253" s="274"/>
      <c r="M253" s="274"/>
      <c r="N253" s="274"/>
      <c r="O253" s="274"/>
      <c r="P253" s="229"/>
      <c r="Q253" s="229"/>
      <c r="R253" s="229"/>
      <c r="S253" s="229"/>
    </row>
    <row r="254" spans="1:19" ht="15.75" hidden="1" customHeight="1" x14ac:dyDescent="0.25">
      <c r="A254" s="244"/>
      <c r="B254" s="276"/>
      <c r="C254" s="274"/>
      <c r="D254" s="274"/>
      <c r="E254" s="274"/>
      <c r="F254" s="274"/>
      <c r="G254" s="274"/>
      <c r="H254" s="274"/>
      <c r="I254" s="275"/>
      <c r="J254" s="274"/>
      <c r="K254" s="274"/>
      <c r="L254" s="274"/>
      <c r="M254" s="274"/>
      <c r="N254" s="274"/>
      <c r="O254" s="274"/>
      <c r="P254" s="229"/>
      <c r="Q254" s="229"/>
      <c r="R254" s="229"/>
      <c r="S254" s="229"/>
    </row>
    <row r="255" spans="1:19" ht="15.75" hidden="1" customHeight="1" x14ac:dyDescent="0.25">
      <c r="A255" s="244"/>
      <c r="B255" s="276"/>
      <c r="C255" s="274"/>
      <c r="D255" s="274"/>
      <c r="E255" s="274"/>
      <c r="F255" s="274"/>
      <c r="G255" s="274"/>
      <c r="H255" s="274"/>
      <c r="I255" s="275"/>
      <c r="J255" s="274"/>
      <c r="K255" s="274"/>
      <c r="L255" s="274"/>
      <c r="M255" s="274"/>
      <c r="N255" s="274"/>
      <c r="O255" s="274"/>
      <c r="P255" s="229"/>
      <c r="Q255" s="229"/>
      <c r="R255" s="229"/>
      <c r="S255" s="229"/>
    </row>
    <row r="256" spans="1:19" ht="15.75" hidden="1" customHeight="1" x14ac:dyDescent="0.25">
      <c r="A256" s="244"/>
      <c r="B256" s="276"/>
      <c r="C256" s="274"/>
      <c r="D256" s="274"/>
      <c r="E256" s="274"/>
      <c r="F256" s="274"/>
      <c r="G256" s="274"/>
      <c r="H256" s="274"/>
      <c r="I256" s="275"/>
      <c r="J256" s="274"/>
      <c r="K256" s="274"/>
      <c r="L256" s="274"/>
      <c r="M256" s="274"/>
      <c r="N256" s="274"/>
      <c r="O256" s="274"/>
      <c r="P256" s="229"/>
      <c r="Q256" s="229"/>
      <c r="R256" s="229"/>
      <c r="S256" s="229"/>
    </row>
    <row r="257" spans="1:19" ht="15.75" hidden="1" customHeight="1" x14ac:dyDescent="0.25">
      <c r="A257" s="244"/>
      <c r="B257" s="276"/>
      <c r="C257" s="274"/>
      <c r="D257" s="274"/>
      <c r="E257" s="274"/>
      <c r="F257" s="274"/>
      <c r="G257" s="274"/>
      <c r="H257" s="274"/>
      <c r="I257" s="275"/>
      <c r="J257" s="274"/>
      <c r="K257" s="274"/>
      <c r="L257" s="274"/>
      <c r="M257" s="274"/>
      <c r="N257" s="274"/>
      <c r="O257" s="274"/>
      <c r="P257" s="229"/>
      <c r="Q257" s="229"/>
      <c r="R257" s="229"/>
      <c r="S257" s="229"/>
    </row>
    <row r="258" spans="1:19" ht="15.75" hidden="1" customHeight="1" x14ac:dyDescent="0.25">
      <c r="A258" s="244"/>
      <c r="B258" s="276"/>
      <c r="C258" s="274"/>
      <c r="D258" s="274"/>
      <c r="E258" s="274"/>
      <c r="F258" s="274"/>
      <c r="G258" s="274"/>
      <c r="H258" s="274"/>
      <c r="I258" s="275"/>
      <c r="J258" s="274"/>
      <c r="K258" s="274"/>
      <c r="L258" s="274"/>
      <c r="M258" s="274"/>
      <c r="N258" s="274"/>
      <c r="O258" s="274"/>
      <c r="P258" s="229"/>
      <c r="Q258" s="229"/>
      <c r="R258" s="229"/>
      <c r="S258" s="229"/>
    </row>
    <row r="259" spans="1:19" ht="15.75" hidden="1" customHeight="1" x14ac:dyDescent="0.25">
      <c r="A259" s="244"/>
      <c r="B259" s="276"/>
      <c r="C259" s="274"/>
      <c r="D259" s="274"/>
      <c r="E259" s="274"/>
      <c r="F259" s="274"/>
      <c r="G259" s="274"/>
      <c r="H259" s="274"/>
      <c r="I259" s="275"/>
      <c r="J259" s="274"/>
      <c r="K259" s="274"/>
      <c r="L259" s="274"/>
      <c r="M259" s="274"/>
      <c r="N259" s="274"/>
      <c r="O259" s="274"/>
      <c r="P259" s="229"/>
      <c r="Q259" s="229"/>
      <c r="R259" s="229"/>
      <c r="S259" s="229"/>
    </row>
    <row r="260" spans="1:19" ht="15.75" customHeight="1" x14ac:dyDescent="0.2">
      <c r="I260" s="218"/>
    </row>
    <row r="261" spans="1:19" ht="15.75" customHeight="1" x14ac:dyDescent="0.2">
      <c r="I261" s="218"/>
    </row>
    <row r="262" spans="1:19" ht="15.75" customHeight="1" x14ac:dyDescent="0.2">
      <c r="I262" s="218"/>
    </row>
    <row r="263" spans="1:19" ht="15.75" customHeight="1" x14ac:dyDescent="0.2">
      <c r="I263" s="218"/>
    </row>
    <row r="264" spans="1:19" ht="15.75" customHeight="1" x14ac:dyDescent="0.2">
      <c r="I264" s="218"/>
    </row>
    <row r="265" spans="1:19" ht="15.75" customHeight="1" x14ac:dyDescent="0.2">
      <c r="I265" s="218"/>
    </row>
    <row r="266" spans="1:19" ht="15.75" customHeight="1" x14ac:dyDescent="0.2">
      <c r="I266" s="218"/>
    </row>
    <row r="267" spans="1:19" ht="15.75" customHeight="1" x14ac:dyDescent="0.2">
      <c r="I267" s="218"/>
    </row>
    <row r="268" spans="1:19" ht="15.75" customHeight="1" x14ac:dyDescent="0.2">
      <c r="I268" s="218"/>
    </row>
    <row r="269" spans="1:19" ht="15.75" customHeight="1" x14ac:dyDescent="0.2">
      <c r="I269" s="218"/>
    </row>
    <row r="270" spans="1:19" ht="15.75" customHeight="1" x14ac:dyDescent="0.2">
      <c r="I270" s="218"/>
    </row>
    <row r="271" spans="1:19" ht="15.75" customHeight="1" x14ac:dyDescent="0.2">
      <c r="I271" s="218"/>
    </row>
    <row r="272" spans="1:19" ht="15.75" customHeight="1" x14ac:dyDescent="0.2">
      <c r="I272" s="218"/>
    </row>
    <row r="273" spans="9:9" ht="15.75" customHeight="1" x14ac:dyDescent="0.2">
      <c r="I273" s="218"/>
    </row>
    <row r="274" spans="9:9" ht="15.75" customHeight="1" x14ac:dyDescent="0.2">
      <c r="I274" s="218"/>
    </row>
    <row r="275" spans="9:9" ht="15.75" customHeight="1" x14ac:dyDescent="0.2">
      <c r="I275" s="218"/>
    </row>
    <row r="276" spans="9:9" ht="15.75" customHeight="1" x14ac:dyDescent="0.2">
      <c r="I276" s="218"/>
    </row>
    <row r="277" spans="9:9" ht="15.75" customHeight="1" x14ac:dyDescent="0.2">
      <c r="I277" s="218"/>
    </row>
    <row r="278" spans="9:9" ht="15.75" customHeight="1" x14ac:dyDescent="0.2">
      <c r="I278" s="218"/>
    </row>
    <row r="279" spans="9:9" ht="15.75" customHeight="1" x14ac:dyDescent="0.2">
      <c r="I279" s="218"/>
    </row>
    <row r="280" spans="9:9" ht="15.75" customHeight="1" x14ac:dyDescent="0.2">
      <c r="I280" s="218"/>
    </row>
    <row r="281" spans="9:9" ht="15.75" customHeight="1" x14ac:dyDescent="0.2">
      <c r="I281" s="218"/>
    </row>
    <row r="282" spans="9:9" ht="15.75" customHeight="1" x14ac:dyDescent="0.2">
      <c r="I282" s="218"/>
    </row>
    <row r="283" spans="9:9" ht="15.75" customHeight="1" x14ac:dyDescent="0.2">
      <c r="I283" s="218"/>
    </row>
    <row r="284" spans="9:9" ht="15.75" customHeight="1" x14ac:dyDescent="0.2">
      <c r="I284" s="218"/>
    </row>
    <row r="285" spans="9:9" ht="15.75" customHeight="1" x14ac:dyDescent="0.2">
      <c r="I285" s="218"/>
    </row>
    <row r="286" spans="9:9" ht="15.75" customHeight="1" x14ac:dyDescent="0.2">
      <c r="I286" s="218"/>
    </row>
    <row r="287" spans="9:9" ht="15.75" customHeight="1" x14ac:dyDescent="0.2">
      <c r="I287" s="218"/>
    </row>
    <row r="288" spans="9:9" ht="15.75" customHeight="1" x14ac:dyDescent="0.2">
      <c r="I288" s="218"/>
    </row>
    <row r="289" spans="9:9" ht="15.75" customHeight="1" x14ac:dyDescent="0.2">
      <c r="I289" s="218"/>
    </row>
    <row r="290" spans="9:9" ht="15.75" customHeight="1" x14ac:dyDescent="0.2">
      <c r="I290" s="218"/>
    </row>
    <row r="291" spans="9:9" ht="15.75" customHeight="1" x14ac:dyDescent="0.2">
      <c r="I291" s="218"/>
    </row>
    <row r="292" spans="9:9" ht="15.75" customHeight="1" x14ac:dyDescent="0.2">
      <c r="I292" s="218"/>
    </row>
    <row r="293" spans="9:9" ht="15.75" customHeight="1" x14ac:dyDescent="0.2">
      <c r="I293" s="218"/>
    </row>
    <row r="294" spans="9:9" ht="15.75" customHeight="1" x14ac:dyDescent="0.2">
      <c r="I294" s="218"/>
    </row>
    <row r="295" spans="9:9" ht="15.75" customHeight="1" x14ac:dyDescent="0.2">
      <c r="I295" s="218"/>
    </row>
    <row r="296" spans="9:9" ht="15.75" customHeight="1" x14ac:dyDescent="0.2">
      <c r="I296" s="218"/>
    </row>
    <row r="297" spans="9:9" ht="15.75" customHeight="1" x14ac:dyDescent="0.2">
      <c r="I297" s="218"/>
    </row>
    <row r="298" spans="9:9" ht="15.75" customHeight="1" x14ac:dyDescent="0.2">
      <c r="I298" s="218"/>
    </row>
    <row r="299" spans="9:9" ht="15.75" customHeight="1" x14ac:dyDescent="0.2">
      <c r="I299" s="218"/>
    </row>
    <row r="300" spans="9:9" ht="15.75" customHeight="1" x14ac:dyDescent="0.2">
      <c r="I300" s="218"/>
    </row>
    <row r="301" spans="9:9" ht="15.75" customHeight="1" x14ac:dyDescent="0.2">
      <c r="I301" s="218"/>
    </row>
    <row r="302" spans="9:9" ht="15.75" customHeight="1" x14ac:dyDescent="0.2">
      <c r="I302" s="218"/>
    </row>
    <row r="303" spans="9:9" ht="15.75" customHeight="1" x14ac:dyDescent="0.2">
      <c r="I303" s="218"/>
    </row>
    <row r="304" spans="9:9" ht="15.75" customHeight="1" x14ac:dyDescent="0.2">
      <c r="I304" s="218"/>
    </row>
    <row r="305" spans="9:9" ht="15.75" customHeight="1" x14ac:dyDescent="0.2">
      <c r="I305" s="218"/>
    </row>
    <row r="306" spans="9:9" ht="15.75" customHeight="1" x14ac:dyDescent="0.2">
      <c r="I306" s="218"/>
    </row>
    <row r="307" spans="9:9" ht="15.75" customHeight="1" x14ac:dyDescent="0.2">
      <c r="I307" s="218"/>
    </row>
    <row r="308" spans="9:9" ht="15.75" customHeight="1" x14ac:dyDescent="0.2">
      <c r="I308" s="218"/>
    </row>
    <row r="309" spans="9:9" ht="15.75" customHeight="1" x14ac:dyDescent="0.2">
      <c r="I309" s="218"/>
    </row>
    <row r="310" spans="9:9" ht="15.75" customHeight="1" x14ac:dyDescent="0.2">
      <c r="I310" s="218"/>
    </row>
    <row r="311" spans="9:9" ht="15.75" customHeight="1" x14ac:dyDescent="0.2">
      <c r="I311" s="218"/>
    </row>
    <row r="312" spans="9:9" ht="15.75" customHeight="1" x14ac:dyDescent="0.2">
      <c r="I312" s="218"/>
    </row>
    <row r="313" spans="9:9" ht="15.75" customHeight="1" x14ac:dyDescent="0.2">
      <c r="I313" s="218"/>
    </row>
    <row r="314" spans="9:9" ht="15.75" customHeight="1" x14ac:dyDescent="0.2">
      <c r="I314" s="218"/>
    </row>
    <row r="315" spans="9:9" ht="15.75" customHeight="1" x14ac:dyDescent="0.2">
      <c r="I315" s="218"/>
    </row>
    <row r="316" spans="9:9" ht="15.75" customHeight="1" x14ac:dyDescent="0.2">
      <c r="I316" s="218"/>
    </row>
    <row r="317" spans="9:9" ht="15.75" customHeight="1" x14ac:dyDescent="0.2">
      <c r="I317" s="218"/>
    </row>
    <row r="318" spans="9:9" ht="15.75" customHeight="1" x14ac:dyDescent="0.2">
      <c r="I318" s="218"/>
    </row>
    <row r="319" spans="9:9" ht="15.75" customHeight="1" x14ac:dyDescent="0.2">
      <c r="I319" s="218"/>
    </row>
    <row r="320" spans="9:9" ht="15.75" customHeight="1" x14ac:dyDescent="0.2">
      <c r="I320" s="218"/>
    </row>
    <row r="321" spans="9:9" ht="15.75" customHeight="1" x14ac:dyDescent="0.2">
      <c r="I321" s="218"/>
    </row>
    <row r="322" spans="9:9" ht="15.75" customHeight="1" x14ac:dyDescent="0.2">
      <c r="I322" s="218"/>
    </row>
    <row r="323" spans="9:9" ht="15.75" customHeight="1" x14ac:dyDescent="0.2">
      <c r="I323" s="218"/>
    </row>
    <row r="324" spans="9:9" ht="15.75" customHeight="1" x14ac:dyDescent="0.2">
      <c r="I324" s="218"/>
    </row>
    <row r="325" spans="9:9" ht="15.75" customHeight="1" x14ac:dyDescent="0.2">
      <c r="I325" s="218"/>
    </row>
    <row r="326" spans="9:9" ht="15.75" customHeight="1" x14ac:dyDescent="0.2">
      <c r="I326" s="218"/>
    </row>
    <row r="327" spans="9:9" ht="15.75" customHeight="1" x14ac:dyDescent="0.2">
      <c r="I327" s="218"/>
    </row>
    <row r="328" spans="9:9" ht="15.75" customHeight="1" x14ac:dyDescent="0.2">
      <c r="I328" s="218"/>
    </row>
    <row r="329" spans="9:9" ht="15.75" customHeight="1" x14ac:dyDescent="0.2">
      <c r="I329" s="218"/>
    </row>
    <row r="330" spans="9:9" ht="15.75" customHeight="1" x14ac:dyDescent="0.2">
      <c r="I330" s="218"/>
    </row>
    <row r="331" spans="9:9" ht="15.75" customHeight="1" x14ac:dyDescent="0.2">
      <c r="I331" s="218"/>
    </row>
    <row r="332" spans="9:9" ht="15.75" customHeight="1" x14ac:dyDescent="0.2">
      <c r="I332" s="218"/>
    </row>
    <row r="333" spans="9:9" ht="15.75" customHeight="1" x14ac:dyDescent="0.2">
      <c r="I333" s="218"/>
    </row>
    <row r="334" spans="9:9" ht="15.75" customHeight="1" x14ac:dyDescent="0.2">
      <c r="I334" s="218"/>
    </row>
    <row r="335" spans="9:9" ht="15.75" customHeight="1" x14ac:dyDescent="0.2">
      <c r="I335" s="218"/>
    </row>
    <row r="336" spans="9:9" ht="15.75" customHeight="1" x14ac:dyDescent="0.2">
      <c r="I336" s="218"/>
    </row>
    <row r="337" spans="9:9" ht="15.75" customHeight="1" x14ac:dyDescent="0.2">
      <c r="I337" s="218"/>
    </row>
    <row r="338" spans="9:9" ht="15.75" customHeight="1" x14ac:dyDescent="0.2">
      <c r="I338" s="218"/>
    </row>
    <row r="339" spans="9:9" ht="15.75" customHeight="1" x14ac:dyDescent="0.2">
      <c r="I339" s="218"/>
    </row>
    <row r="340" spans="9:9" ht="15.75" customHeight="1" x14ac:dyDescent="0.2">
      <c r="I340" s="218"/>
    </row>
    <row r="341" spans="9:9" ht="15.75" customHeight="1" x14ac:dyDescent="0.2">
      <c r="I341" s="218"/>
    </row>
    <row r="342" spans="9:9" ht="15.75" customHeight="1" x14ac:dyDescent="0.2">
      <c r="I342" s="218"/>
    </row>
    <row r="343" spans="9:9" ht="15.75" customHeight="1" x14ac:dyDescent="0.2">
      <c r="I343" s="218"/>
    </row>
    <row r="344" spans="9:9" ht="15.75" customHeight="1" x14ac:dyDescent="0.2">
      <c r="I344" s="218"/>
    </row>
    <row r="345" spans="9:9" ht="15.75" customHeight="1" x14ac:dyDescent="0.2">
      <c r="I345" s="218"/>
    </row>
    <row r="346" spans="9:9" ht="15.75" customHeight="1" x14ac:dyDescent="0.2">
      <c r="I346" s="218"/>
    </row>
    <row r="347" spans="9:9" ht="15.75" customHeight="1" x14ac:dyDescent="0.2">
      <c r="I347" s="218"/>
    </row>
    <row r="348" spans="9:9" ht="15.75" customHeight="1" x14ac:dyDescent="0.2">
      <c r="I348" s="218"/>
    </row>
    <row r="349" spans="9:9" ht="15.75" customHeight="1" x14ac:dyDescent="0.2">
      <c r="I349" s="218"/>
    </row>
    <row r="350" spans="9:9" ht="15.75" customHeight="1" x14ac:dyDescent="0.2">
      <c r="I350" s="218"/>
    </row>
    <row r="351" spans="9:9" ht="15.75" customHeight="1" x14ac:dyDescent="0.2">
      <c r="I351" s="218"/>
    </row>
    <row r="352" spans="9:9" ht="15.75" customHeight="1" x14ac:dyDescent="0.2">
      <c r="I352" s="218"/>
    </row>
    <row r="353" spans="9:9" ht="15.75" customHeight="1" x14ac:dyDescent="0.2">
      <c r="I353" s="218"/>
    </row>
    <row r="354" spans="9:9" ht="15.75" customHeight="1" x14ac:dyDescent="0.2">
      <c r="I354" s="218"/>
    </row>
    <row r="355" spans="9:9" ht="15.75" customHeight="1" x14ac:dyDescent="0.2">
      <c r="I355" s="218"/>
    </row>
    <row r="356" spans="9:9" ht="15.75" customHeight="1" x14ac:dyDescent="0.2">
      <c r="I356" s="218"/>
    </row>
    <row r="357" spans="9:9" ht="15.75" customHeight="1" x14ac:dyDescent="0.2">
      <c r="I357" s="218"/>
    </row>
    <row r="358" spans="9:9" ht="15.75" customHeight="1" x14ac:dyDescent="0.2">
      <c r="I358" s="218"/>
    </row>
    <row r="359" spans="9:9" ht="15.75" customHeight="1" x14ac:dyDescent="0.2">
      <c r="I359" s="218"/>
    </row>
    <row r="360" spans="9:9" ht="15.75" customHeight="1" x14ac:dyDescent="0.2">
      <c r="I360" s="218"/>
    </row>
    <row r="361" spans="9:9" ht="15.75" customHeight="1" x14ac:dyDescent="0.2">
      <c r="I361" s="218"/>
    </row>
    <row r="362" spans="9:9" ht="15.75" customHeight="1" x14ac:dyDescent="0.2">
      <c r="I362" s="218"/>
    </row>
    <row r="363" spans="9:9" ht="15.75" customHeight="1" x14ac:dyDescent="0.2">
      <c r="I363" s="218"/>
    </row>
    <row r="364" spans="9:9" ht="15.75" customHeight="1" x14ac:dyDescent="0.2">
      <c r="I364" s="218"/>
    </row>
    <row r="365" spans="9:9" ht="15.75" customHeight="1" x14ac:dyDescent="0.2">
      <c r="I365" s="218"/>
    </row>
    <row r="366" spans="9:9" ht="15.75" customHeight="1" x14ac:dyDescent="0.2">
      <c r="I366" s="218"/>
    </row>
    <row r="367" spans="9:9" ht="15.75" customHeight="1" x14ac:dyDescent="0.2">
      <c r="I367" s="218"/>
    </row>
    <row r="368" spans="9:9" ht="15.75" customHeight="1" x14ac:dyDescent="0.2">
      <c r="I368" s="218"/>
    </row>
    <row r="369" spans="9:9" ht="15.75" customHeight="1" x14ac:dyDescent="0.2">
      <c r="I369" s="218"/>
    </row>
    <row r="370" spans="9:9" ht="15.75" customHeight="1" x14ac:dyDescent="0.2">
      <c r="I370" s="218"/>
    </row>
    <row r="371" spans="9:9" ht="15.75" customHeight="1" x14ac:dyDescent="0.2">
      <c r="I371" s="218"/>
    </row>
    <row r="372" spans="9:9" ht="15.75" customHeight="1" x14ac:dyDescent="0.2">
      <c r="I372" s="218"/>
    </row>
    <row r="373" spans="9:9" ht="15.75" customHeight="1" x14ac:dyDescent="0.2">
      <c r="I373" s="218"/>
    </row>
    <row r="374" spans="9:9" ht="15.75" customHeight="1" x14ac:dyDescent="0.2">
      <c r="I374" s="218"/>
    </row>
    <row r="375" spans="9:9" ht="15.75" customHeight="1" x14ac:dyDescent="0.2">
      <c r="I375" s="218"/>
    </row>
    <row r="376" spans="9:9" ht="15.75" customHeight="1" x14ac:dyDescent="0.2">
      <c r="I376" s="218"/>
    </row>
    <row r="377" spans="9:9" ht="15.75" customHeight="1" x14ac:dyDescent="0.2">
      <c r="I377" s="218"/>
    </row>
    <row r="378" spans="9:9" ht="15.75" customHeight="1" x14ac:dyDescent="0.2">
      <c r="I378" s="218"/>
    </row>
    <row r="379" spans="9:9" ht="15.75" customHeight="1" x14ac:dyDescent="0.2">
      <c r="I379" s="218"/>
    </row>
    <row r="380" spans="9:9" ht="15.75" customHeight="1" x14ac:dyDescent="0.2">
      <c r="I380" s="218"/>
    </row>
    <row r="381" spans="9:9" ht="15.75" customHeight="1" x14ac:dyDescent="0.2">
      <c r="I381" s="218"/>
    </row>
    <row r="382" spans="9:9" ht="15.75" customHeight="1" x14ac:dyDescent="0.2">
      <c r="I382" s="218"/>
    </row>
    <row r="383" spans="9:9" ht="15.75" customHeight="1" x14ac:dyDescent="0.2">
      <c r="I383" s="218"/>
    </row>
    <row r="384" spans="9:9" ht="15.75" customHeight="1" x14ac:dyDescent="0.2">
      <c r="I384" s="218"/>
    </row>
    <row r="385" spans="9:9" ht="15.75" customHeight="1" x14ac:dyDescent="0.2">
      <c r="I385" s="218"/>
    </row>
    <row r="386" spans="9:9" ht="15.75" customHeight="1" x14ac:dyDescent="0.2">
      <c r="I386" s="218"/>
    </row>
    <row r="387" spans="9:9" ht="15.75" customHeight="1" x14ac:dyDescent="0.2">
      <c r="I387" s="218"/>
    </row>
    <row r="388" spans="9:9" ht="15.75" customHeight="1" x14ac:dyDescent="0.2">
      <c r="I388" s="218"/>
    </row>
    <row r="389" spans="9:9" ht="15.75" customHeight="1" x14ac:dyDescent="0.2">
      <c r="I389" s="218"/>
    </row>
    <row r="390" spans="9:9" ht="15.75" customHeight="1" x14ac:dyDescent="0.2">
      <c r="I390" s="218"/>
    </row>
    <row r="391" spans="9:9" ht="15.75" customHeight="1" x14ac:dyDescent="0.2">
      <c r="I391" s="218"/>
    </row>
    <row r="392" spans="9:9" ht="15.75" customHeight="1" x14ac:dyDescent="0.2">
      <c r="I392" s="218"/>
    </row>
    <row r="393" spans="9:9" ht="15.75" customHeight="1" x14ac:dyDescent="0.2">
      <c r="I393" s="218"/>
    </row>
    <row r="394" spans="9:9" ht="15.75" customHeight="1" x14ac:dyDescent="0.2">
      <c r="I394" s="218"/>
    </row>
    <row r="395" spans="9:9" ht="15.75" customHeight="1" x14ac:dyDescent="0.2">
      <c r="I395" s="218"/>
    </row>
    <row r="396" spans="9:9" ht="15.75" customHeight="1" x14ac:dyDescent="0.2">
      <c r="I396" s="218"/>
    </row>
    <row r="397" spans="9:9" ht="15.75" customHeight="1" x14ac:dyDescent="0.2">
      <c r="I397" s="218"/>
    </row>
    <row r="398" spans="9:9" ht="15.75" customHeight="1" x14ac:dyDescent="0.2">
      <c r="I398" s="218"/>
    </row>
    <row r="399" spans="9:9" ht="15.75" customHeight="1" x14ac:dyDescent="0.2">
      <c r="I399" s="218"/>
    </row>
    <row r="400" spans="9:9" ht="15.75" customHeight="1" x14ac:dyDescent="0.2">
      <c r="I400" s="218"/>
    </row>
    <row r="401" spans="9:9" ht="15.75" customHeight="1" x14ac:dyDescent="0.2">
      <c r="I401" s="218"/>
    </row>
    <row r="402" spans="9:9" ht="15.75" customHeight="1" x14ac:dyDescent="0.2">
      <c r="I402" s="218"/>
    </row>
    <row r="403" spans="9:9" ht="15.75" customHeight="1" x14ac:dyDescent="0.2">
      <c r="I403" s="218"/>
    </row>
    <row r="404" spans="9:9" ht="15.75" customHeight="1" x14ac:dyDescent="0.2">
      <c r="I404" s="218"/>
    </row>
    <row r="405" spans="9:9" ht="15.75" customHeight="1" x14ac:dyDescent="0.2">
      <c r="I405" s="218"/>
    </row>
    <row r="406" spans="9:9" ht="15.75" customHeight="1" x14ac:dyDescent="0.2">
      <c r="I406" s="218"/>
    </row>
    <row r="407" spans="9:9" ht="15.75" customHeight="1" x14ac:dyDescent="0.2">
      <c r="I407" s="218"/>
    </row>
    <row r="408" spans="9:9" ht="15.75" customHeight="1" x14ac:dyDescent="0.2">
      <c r="I408" s="218"/>
    </row>
    <row r="409" spans="9:9" ht="15.75" customHeight="1" x14ac:dyDescent="0.2">
      <c r="I409" s="218"/>
    </row>
    <row r="410" spans="9:9" ht="15.75" customHeight="1" x14ac:dyDescent="0.2">
      <c r="I410" s="218"/>
    </row>
    <row r="411" spans="9:9" ht="15.75" customHeight="1" x14ac:dyDescent="0.2">
      <c r="I411" s="218"/>
    </row>
    <row r="412" spans="9:9" ht="15.75" customHeight="1" x14ac:dyDescent="0.2">
      <c r="I412" s="218"/>
    </row>
    <row r="413" spans="9:9" ht="15.75" customHeight="1" x14ac:dyDescent="0.2">
      <c r="I413" s="218"/>
    </row>
    <row r="414" spans="9:9" ht="15.75" customHeight="1" x14ac:dyDescent="0.2">
      <c r="I414" s="218"/>
    </row>
    <row r="415" spans="9:9" ht="15.75" customHeight="1" x14ac:dyDescent="0.2">
      <c r="I415" s="218"/>
    </row>
    <row r="416" spans="9:9" ht="15.75" customHeight="1" x14ac:dyDescent="0.2">
      <c r="I416" s="218"/>
    </row>
    <row r="417" spans="9:9" ht="15.75" customHeight="1" x14ac:dyDescent="0.2">
      <c r="I417" s="218"/>
    </row>
    <row r="418" spans="9:9" ht="15.75" customHeight="1" x14ac:dyDescent="0.2">
      <c r="I418" s="218"/>
    </row>
    <row r="419" spans="9:9" ht="15.75" customHeight="1" x14ac:dyDescent="0.2">
      <c r="I419" s="218"/>
    </row>
    <row r="420" spans="9:9" ht="15.75" customHeight="1" x14ac:dyDescent="0.2">
      <c r="I420" s="218"/>
    </row>
    <row r="421" spans="9:9" ht="15.75" customHeight="1" x14ac:dyDescent="0.2">
      <c r="I421" s="218"/>
    </row>
    <row r="422" spans="9:9" ht="15.75" customHeight="1" x14ac:dyDescent="0.2">
      <c r="I422" s="218"/>
    </row>
    <row r="423" spans="9:9" ht="15.75" customHeight="1" x14ac:dyDescent="0.2">
      <c r="I423" s="218"/>
    </row>
    <row r="424" spans="9:9" ht="15.75" customHeight="1" x14ac:dyDescent="0.2">
      <c r="I424" s="218"/>
    </row>
    <row r="425" spans="9:9" ht="15.75" customHeight="1" x14ac:dyDescent="0.2">
      <c r="I425" s="218"/>
    </row>
    <row r="426" spans="9:9" ht="15.75" customHeight="1" x14ac:dyDescent="0.2">
      <c r="I426" s="218"/>
    </row>
    <row r="427" spans="9:9" ht="15.75" customHeight="1" x14ac:dyDescent="0.2">
      <c r="I427" s="218"/>
    </row>
    <row r="428" spans="9:9" ht="15.75" customHeight="1" x14ac:dyDescent="0.2">
      <c r="I428" s="218"/>
    </row>
    <row r="429" spans="9:9" ht="15.75" customHeight="1" x14ac:dyDescent="0.2">
      <c r="I429" s="218"/>
    </row>
    <row r="430" spans="9:9" ht="15.75" customHeight="1" x14ac:dyDescent="0.2">
      <c r="I430" s="218"/>
    </row>
    <row r="431" spans="9:9" ht="15.75" customHeight="1" x14ac:dyDescent="0.2">
      <c r="I431" s="218"/>
    </row>
    <row r="432" spans="9:9" ht="15.75" customHeight="1" x14ac:dyDescent="0.2">
      <c r="I432" s="218"/>
    </row>
    <row r="433" spans="9:9" ht="15.75" customHeight="1" x14ac:dyDescent="0.2">
      <c r="I433" s="218"/>
    </row>
    <row r="434" spans="9:9" ht="15.75" customHeight="1" x14ac:dyDescent="0.2">
      <c r="I434" s="218"/>
    </row>
    <row r="435" spans="9:9" ht="15.75" customHeight="1" x14ac:dyDescent="0.2">
      <c r="I435" s="218"/>
    </row>
    <row r="436" spans="9:9" ht="15.75" customHeight="1" x14ac:dyDescent="0.2">
      <c r="I436" s="218"/>
    </row>
    <row r="437" spans="9:9" ht="15.75" customHeight="1" x14ac:dyDescent="0.2">
      <c r="I437" s="218"/>
    </row>
    <row r="438" spans="9:9" ht="15.75" customHeight="1" x14ac:dyDescent="0.2">
      <c r="I438" s="218"/>
    </row>
    <row r="439" spans="9:9" ht="15.75" customHeight="1" x14ac:dyDescent="0.2">
      <c r="I439" s="218"/>
    </row>
    <row r="440" spans="9:9" ht="15.75" customHeight="1" x14ac:dyDescent="0.2">
      <c r="I440" s="218"/>
    </row>
    <row r="441" spans="9:9" ht="15.75" customHeight="1" x14ac:dyDescent="0.2">
      <c r="I441" s="218"/>
    </row>
    <row r="442" spans="9:9" ht="15.75" customHeight="1" x14ac:dyDescent="0.2">
      <c r="I442" s="218"/>
    </row>
    <row r="443" spans="9:9" ht="15.75" customHeight="1" x14ac:dyDescent="0.2">
      <c r="I443" s="218"/>
    </row>
    <row r="444" spans="9:9" ht="15.75" customHeight="1" x14ac:dyDescent="0.2">
      <c r="I444" s="218"/>
    </row>
    <row r="445" spans="9:9" ht="15.75" customHeight="1" x14ac:dyDescent="0.2">
      <c r="I445" s="218"/>
    </row>
    <row r="446" spans="9:9" ht="15.75" customHeight="1" x14ac:dyDescent="0.2">
      <c r="I446" s="218"/>
    </row>
    <row r="447" spans="9:9" ht="15.75" customHeight="1" x14ac:dyDescent="0.2">
      <c r="I447" s="218"/>
    </row>
    <row r="448" spans="9:9" ht="15.75" customHeight="1" x14ac:dyDescent="0.2">
      <c r="I448" s="218"/>
    </row>
    <row r="449" spans="9:9" ht="15.75" customHeight="1" x14ac:dyDescent="0.2">
      <c r="I449" s="218"/>
    </row>
    <row r="450" spans="9:9" ht="15.75" customHeight="1" x14ac:dyDescent="0.2">
      <c r="I450" s="218"/>
    </row>
    <row r="451" spans="9:9" ht="15.75" customHeight="1" x14ac:dyDescent="0.2">
      <c r="I451" s="218"/>
    </row>
    <row r="452" spans="9:9" ht="15.75" customHeight="1" x14ac:dyDescent="0.2">
      <c r="I452" s="218"/>
    </row>
    <row r="453" spans="9:9" ht="15.75" customHeight="1" x14ac:dyDescent="0.2">
      <c r="I453" s="218"/>
    </row>
    <row r="454" spans="9:9" ht="15.75" customHeight="1" x14ac:dyDescent="0.2">
      <c r="I454" s="218"/>
    </row>
    <row r="455" spans="9:9" ht="15.75" customHeight="1" x14ac:dyDescent="0.2">
      <c r="I455" s="218"/>
    </row>
    <row r="456" spans="9:9" ht="15.75" customHeight="1" x14ac:dyDescent="0.2">
      <c r="I456" s="218"/>
    </row>
    <row r="457" spans="9:9" ht="15.75" customHeight="1" x14ac:dyDescent="0.2">
      <c r="I457" s="218"/>
    </row>
    <row r="458" spans="9:9" ht="15.75" customHeight="1" x14ac:dyDescent="0.2">
      <c r="I458" s="218"/>
    </row>
    <row r="459" spans="9:9" ht="15.75" customHeight="1" x14ac:dyDescent="0.2">
      <c r="I459" s="218"/>
    </row>
    <row r="460" spans="9:9" ht="15.75" customHeight="1" x14ac:dyDescent="0.2">
      <c r="I460" s="218"/>
    </row>
    <row r="461" spans="9:9" ht="15.75" customHeight="1" x14ac:dyDescent="0.2">
      <c r="I461" s="218"/>
    </row>
    <row r="462" spans="9:9" ht="15.75" customHeight="1" x14ac:dyDescent="0.2">
      <c r="I462" s="218"/>
    </row>
    <row r="463" spans="9:9" ht="15.75" customHeight="1" x14ac:dyDescent="0.2">
      <c r="I463" s="218"/>
    </row>
    <row r="464" spans="9:9" ht="15.75" customHeight="1" x14ac:dyDescent="0.2">
      <c r="I464" s="218"/>
    </row>
    <row r="465" spans="9:9" ht="15.75" customHeight="1" x14ac:dyDescent="0.2">
      <c r="I465" s="218"/>
    </row>
    <row r="466" spans="9:9" ht="15.75" customHeight="1" x14ac:dyDescent="0.2">
      <c r="I466" s="218"/>
    </row>
    <row r="467" spans="9:9" ht="15.75" customHeight="1" x14ac:dyDescent="0.2">
      <c r="I467" s="218"/>
    </row>
    <row r="468" spans="9:9" ht="15.75" customHeight="1" x14ac:dyDescent="0.2">
      <c r="I468" s="218"/>
    </row>
    <row r="469" spans="9:9" ht="15.75" customHeight="1" x14ac:dyDescent="0.2">
      <c r="I469" s="218"/>
    </row>
    <row r="470" spans="9:9" ht="15.75" customHeight="1" x14ac:dyDescent="0.2">
      <c r="I470" s="218"/>
    </row>
    <row r="471" spans="9:9" ht="15.75" customHeight="1" x14ac:dyDescent="0.2">
      <c r="I471" s="218"/>
    </row>
    <row r="472" spans="9:9" ht="15.75" customHeight="1" x14ac:dyDescent="0.2">
      <c r="I472" s="218"/>
    </row>
    <row r="473" spans="9:9" ht="15.75" customHeight="1" x14ac:dyDescent="0.2">
      <c r="I473" s="218"/>
    </row>
    <row r="474" spans="9:9" ht="15.75" customHeight="1" x14ac:dyDescent="0.2">
      <c r="I474" s="218"/>
    </row>
    <row r="475" spans="9:9" ht="15.75" customHeight="1" x14ac:dyDescent="0.2">
      <c r="I475" s="218"/>
    </row>
    <row r="476" spans="9:9" ht="15.75" customHeight="1" x14ac:dyDescent="0.2">
      <c r="I476" s="218"/>
    </row>
    <row r="477" spans="9:9" ht="15.75" customHeight="1" x14ac:dyDescent="0.2">
      <c r="I477" s="218"/>
    </row>
    <row r="478" spans="9:9" ht="15.75" customHeight="1" x14ac:dyDescent="0.2">
      <c r="I478" s="218"/>
    </row>
    <row r="479" spans="9:9" ht="15.75" customHeight="1" x14ac:dyDescent="0.2">
      <c r="I479" s="218"/>
    </row>
    <row r="480" spans="9:9" ht="15.75" customHeight="1" x14ac:dyDescent="0.2">
      <c r="I480" s="218"/>
    </row>
    <row r="481" spans="9:9" ht="15.75" customHeight="1" x14ac:dyDescent="0.2">
      <c r="I481" s="218"/>
    </row>
    <row r="482" spans="9:9" ht="15.75" customHeight="1" x14ac:dyDescent="0.2">
      <c r="I482" s="218"/>
    </row>
    <row r="483" spans="9:9" ht="15.75" customHeight="1" x14ac:dyDescent="0.2">
      <c r="I483" s="218"/>
    </row>
    <row r="484" spans="9:9" ht="15.75" customHeight="1" x14ac:dyDescent="0.2">
      <c r="I484" s="218"/>
    </row>
    <row r="485" spans="9:9" ht="15.75" customHeight="1" x14ac:dyDescent="0.2">
      <c r="I485" s="218"/>
    </row>
    <row r="486" spans="9:9" ht="15.75" customHeight="1" x14ac:dyDescent="0.2">
      <c r="I486" s="218"/>
    </row>
    <row r="487" spans="9:9" ht="15.75" customHeight="1" x14ac:dyDescent="0.2">
      <c r="I487" s="218"/>
    </row>
    <row r="488" spans="9:9" ht="15.75" customHeight="1" x14ac:dyDescent="0.2">
      <c r="I488" s="218"/>
    </row>
    <row r="489" spans="9:9" ht="15.75" customHeight="1" x14ac:dyDescent="0.2">
      <c r="I489" s="218"/>
    </row>
    <row r="490" spans="9:9" ht="15.75" customHeight="1" x14ac:dyDescent="0.2">
      <c r="I490" s="218"/>
    </row>
    <row r="491" spans="9:9" ht="15.75" customHeight="1" x14ac:dyDescent="0.2">
      <c r="I491" s="218"/>
    </row>
    <row r="492" spans="9:9" ht="15.75" customHeight="1" x14ac:dyDescent="0.2">
      <c r="I492" s="218"/>
    </row>
    <row r="493" spans="9:9" ht="15.75" customHeight="1" x14ac:dyDescent="0.2">
      <c r="I493" s="218"/>
    </row>
    <row r="494" spans="9:9" ht="15.75" customHeight="1" x14ac:dyDescent="0.2">
      <c r="I494" s="218"/>
    </row>
    <row r="495" spans="9:9" ht="15.75" customHeight="1" x14ac:dyDescent="0.2">
      <c r="I495" s="218"/>
    </row>
    <row r="496" spans="9:9" ht="15.75" customHeight="1" x14ac:dyDescent="0.2">
      <c r="I496" s="218"/>
    </row>
    <row r="497" spans="9:9" ht="15.75" customHeight="1" x14ac:dyDescent="0.2">
      <c r="I497" s="218"/>
    </row>
    <row r="498" spans="9:9" ht="15.75" customHeight="1" x14ac:dyDescent="0.2">
      <c r="I498" s="218"/>
    </row>
    <row r="499" spans="9:9" ht="15.75" customHeight="1" x14ac:dyDescent="0.2">
      <c r="I499" s="218"/>
    </row>
    <row r="500" spans="9:9" ht="15.75" customHeight="1" x14ac:dyDescent="0.2">
      <c r="I500" s="218"/>
    </row>
    <row r="501" spans="9:9" ht="15.75" customHeight="1" x14ac:dyDescent="0.2">
      <c r="I501" s="218"/>
    </row>
    <row r="502" spans="9:9" ht="15.75" customHeight="1" x14ac:dyDescent="0.2">
      <c r="I502" s="218"/>
    </row>
    <row r="503" spans="9:9" ht="15.75" customHeight="1" x14ac:dyDescent="0.2">
      <c r="I503" s="218"/>
    </row>
    <row r="504" spans="9:9" ht="15.75" customHeight="1" x14ac:dyDescent="0.2">
      <c r="I504" s="218"/>
    </row>
    <row r="505" spans="9:9" ht="15.75" customHeight="1" x14ac:dyDescent="0.2">
      <c r="I505" s="218"/>
    </row>
    <row r="506" spans="9:9" ht="15.75" customHeight="1" x14ac:dyDescent="0.2">
      <c r="I506" s="218"/>
    </row>
    <row r="507" spans="9:9" ht="15.75" customHeight="1" x14ac:dyDescent="0.2">
      <c r="I507" s="218"/>
    </row>
    <row r="508" spans="9:9" ht="15.75" customHeight="1" x14ac:dyDescent="0.2">
      <c r="I508" s="218"/>
    </row>
    <row r="509" spans="9:9" ht="15.75" customHeight="1" x14ac:dyDescent="0.2">
      <c r="I509" s="218"/>
    </row>
    <row r="510" spans="9:9" ht="15.75" customHeight="1" x14ac:dyDescent="0.2">
      <c r="I510" s="218"/>
    </row>
    <row r="511" spans="9:9" ht="15.75" customHeight="1" x14ac:dyDescent="0.2">
      <c r="I511" s="218"/>
    </row>
    <row r="512" spans="9:9" ht="15.75" customHeight="1" x14ac:dyDescent="0.2">
      <c r="I512" s="218"/>
    </row>
    <row r="513" spans="9:9" ht="15.75" customHeight="1" x14ac:dyDescent="0.2">
      <c r="I513" s="218"/>
    </row>
    <row r="514" spans="9:9" ht="15.75" customHeight="1" x14ac:dyDescent="0.2">
      <c r="I514" s="218"/>
    </row>
    <row r="515" spans="9:9" ht="15.75" customHeight="1" x14ac:dyDescent="0.2">
      <c r="I515" s="218"/>
    </row>
    <row r="516" spans="9:9" ht="15.75" customHeight="1" x14ac:dyDescent="0.2">
      <c r="I516" s="218"/>
    </row>
    <row r="517" spans="9:9" ht="15.75" customHeight="1" x14ac:dyDescent="0.2">
      <c r="I517" s="218"/>
    </row>
    <row r="518" spans="9:9" ht="15.75" customHeight="1" x14ac:dyDescent="0.2">
      <c r="I518" s="218"/>
    </row>
    <row r="519" spans="9:9" ht="15.75" customHeight="1" x14ac:dyDescent="0.2">
      <c r="I519" s="218"/>
    </row>
    <row r="520" spans="9:9" ht="15.75" customHeight="1" x14ac:dyDescent="0.2">
      <c r="I520" s="218"/>
    </row>
    <row r="521" spans="9:9" ht="15.75" customHeight="1" x14ac:dyDescent="0.2">
      <c r="I521" s="218"/>
    </row>
    <row r="522" spans="9:9" ht="15.75" customHeight="1" x14ac:dyDescent="0.2">
      <c r="I522" s="218"/>
    </row>
    <row r="523" spans="9:9" ht="15.75" customHeight="1" x14ac:dyDescent="0.2">
      <c r="I523" s="218"/>
    </row>
    <row r="524" spans="9:9" ht="15.75" customHeight="1" x14ac:dyDescent="0.2">
      <c r="I524" s="218"/>
    </row>
    <row r="525" spans="9:9" ht="15.75" customHeight="1" x14ac:dyDescent="0.2">
      <c r="I525" s="218"/>
    </row>
    <row r="526" spans="9:9" ht="15.75" customHeight="1" x14ac:dyDescent="0.2">
      <c r="I526" s="218"/>
    </row>
    <row r="527" spans="9:9" ht="15.75" customHeight="1" x14ac:dyDescent="0.2">
      <c r="I527" s="218"/>
    </row>
    <row r="528" spans="9:9" ht="15.75" customHeight="1" x14ac:dyDescent="0.2">
      <c r="I528" s="218"/>
    </row>
    <row r="529" spans="9:9" ht="15.75" customHeight="1" x14ac:dyDescent="0.2">
      <c r="I529" s="218"/>
    </row>
    <row r="530" spans="9:9" ht="15.75" customHeight="1" x14ac:dyDescent="0.2">
      <c r="I530" s="218"/>
    </row>
    <row r="531" spans="9:9" ht="15.75" customHeight="1" x14ac:dyDescent="0.2">
      <c r="I531" s="218"/>
    </row>
    <row r="532" spans="9:9" ht="15.75" customHeight="1" x14ac:dyDescent="0.2">
      <c r="I532" s="218"/>
    </row>
    <row r="533" spans="9:9" ht="15.75" customHeight="1" x14ac:dyDescent="0.2">
      <c r="I533" s="218"/>
    </row>
    <row r="534" spans="9:9" ht="15.75" customHeight="1" x14ac:dyDescent="0.2">
      <c r="I534" s="218"/>
    </row>
    <row r="535" spans="9:9" ht="15.75" customHeight="1" x14ac:dyDescent="0.2">
      <c r="I535" s="218"/>
    </row>
    <row r="536" spans="9:9" ht="15.75" customHeight="1" x14ac:dyDescent="0.2">
      <c r="I536" s="218"/>
    </row>
    <row r="537" spans="9:9" ht="15.75" customHeight="1" x14ac:dyDescent="0.2">
      <c r="I537" s="218"/>
    </row>
    <row r="538" spans="9:9" ht="15.75" customHeight="1" x14ac:dyDescent="0.2">
      <c r="I538" s="218"/>
    </row>
    <row r="539" spans="9:9" ht="15.75" customHeight="1" x14ac:dyDescent="0.2">
      <c r="I539" s="218"/>
    </row>
    <row r="540" spans="9:9" ht="15.75" customHeight="1" x14ac:dyDescent="0.2">
      <c r="I540" s="218"/>
    </row>
    <row r="541" spans="9:9" ht="15.75" customHeight="1" x14ac:dyDescent="0.2">
      <c r="I541" s="218"/>
    </row>
    <row r="542" spans="9:9" ht="15.75" customHeight="1" x14ac:dyDescent="0.2">
      <c r="I542" s="218"/>
    </row>
    <row r="543" spans="9:9" ht="15.75" customHeight="1" x14ac:dyDescent="0.2">
      <c r="I543" s="218"/>
    </row>
    <row r="544" spans="9:9" ht="15.75" customHeight="1" x14ac:dyDescent="0.2">
      <c r="I544" s="218"/>
    </row>
    <row r="545" spans="9:9" ht="15.75" customHeight="1" x14ac:dyDescent="0.2">
      <c r="I545" s="218"/>
    </row>
    <row r="546" spans="9:9" ht="15.75" customHeight="1" x14ac:dyDescent="0.2">
      <c r="I546" s="218"/>
    </row>
    <row r="547" spans="9:9" ht="15.75" customHeight="1" x14ac:dyDescent="0.2">
      <c r="I547" s="218"/>
    </row>
    <row r="548" spans="9:9" ht="15.75" customHeight="1" x14ac:dyDescent="0.2">
      <c r="I548" s="218"/>
    </row>
    <row r="549" spans="9:9" ht="15.75" customHeight="1" x14ac:dyDescent="0.2">
      <c r="I549" s="218"/>
    </row>
    <row r="550" spans="9:9" ht="15.75" customHeight="1" x14ac:dyDescent="0.2">
      <c r="I550" s="218"/>
    </row>
    <row r="551" spans="9:9" ht="15.75" customHeight="1" x14ac:dyDescent="0.2">
      <c r="I551" s="218"/>
    </row>
    <row r="552" spans="9:9" ht="15.75" customHeight="1" x14ac:dyDescent="0.2">
      <c r="I552" s="218"/>
    </row>
    <row r="553" spans="9:9" ht="15.75" customHeight="1" x14ac:dyDescent="0.2">
      <c r="I553" s="218"/>
    </row>
    <row r="554" spans="9:9" ht="15.75" customHeight="1" x14ac:dyDescent="0.2">
      <c r="I554" s="218"/>
    </row>
    <row r="555" spans="9:9" ht="15.75" customHeight="1" x14ac:dyDescent="0.2">
      <c r="I555" s="218"/>
    </row>
    <row r="556" spans="9:9" ht="15.75" customHeight="1" x14ac:dyDescent="0.2">
      <c r="I556" s="218"/>
    </row>
    <row r="557" spans="9:9" ht="15.75" customHeight="1" x14ac:dyDescent="0.2">
      <c r="I557" s="218"/>
    </row>
    <row r="558" spans="9:9" ht="15.75" customHeight="1" x14ac:dyDescent="0.2">
      <c r="I558" s="218"/>
    </row>
    <row r="559" spans="9:9" ht="15.75" customHeight="1" x14ac:dyDescent="0.2">
      <c r="I559" s="218"/>
    </row>
    <row r="560" spans="9:9" ht="15.75" customHeight="1" x14ac:dyDescent="0.2">
      <c r="I560" s="218"/>
    </row>
    <row r="561" spans="9:9" ht="15.75" customHeight="1" x14ac:dyDescent="0.2">
      <c r="I561" s="218"/>
    </row>
    <row r="562" spans="9:9" ht="15.75" customHeight="1" x14ac:dyDescent="0.2">
      <c r="I562" s="218"/>
    </row>
    <row r="563" spans="9:9" ht="15.75" customHeight="1" x14ac:dyDescent="0.2">
      <c r="I563" s="218"/>
    </row>
    <row r="564" spans="9:9" ht="15.75" customHeight="1" x14ac:dyDescent="0.2">
      <c r="I564" s="218"/>
    </row>
    <row r="565" spans="9:9" ht="15.75" customHeight="1" x14ac:dyDescent="0.2">
      <c r="I565" s="218"/>
    </row>
    <row r="566" spans="9:9" ht="15.75" customHeight="1" x14ac:dyDescent="0.2">
      <c r="I566" s="218"/>
    </row>
    <row r="567" spans="9:9" ht="15.75" customHeight="1" x14ac:dyDescent="0.2">
      <c r="I567" s="218"/>
    </row>
    <row r="568" spans="9:9" ht="15.75" customHeight="1" x14ac:dyDescent="0.2">
      <c r="I568" s="218"/>
    </row>
    <row r="569" spans="9:9" ht="15.75" customHeight="1" x14ac:dyDescent="0.2">
      <c r="I569" s="218"/>
    </row>
    <row r="570" spans="9:9" ht="15.75" customHeight="1" x14ac:dyDescent="0.2">
      <c r="I570" s="218"/>
    </row>
    <row r="571" spans="9:9" ht="15.75" customHeight="1" x14ac:dyDescent="0.2">
      <c r="I571" s="218"/>
    </row>
    <row r="572" spans="9:9" ht="15.75" customHeight="1" x14ac:dyDescent="0.2">
      <c r="I572" s="218"/>
    </row>
    <row r="573" spans="9:9" ht="15.75" customHeight="1" x14ac:dyDescent="0.2">
      <c r="I573" s="218"/>
    </row>
    <row r="574" spans="9:9" ht="15.75" customHeight="1" x14ac:dyDescent="0.2">
      <c r="I574" s="218"/>
    </row>
    <row r="575" spans="9:9" ht="15.75" customHeight="1" x14ac:dyDescent="0.2">
      <c r="I575" s="218"/>
    </row>
    <row r="576" spans="9:9" ht="15.75" customHeight="1" x14ac:dyDescent="0.2">
      <c r="I576" s="218"/>
    </row>
    <row r="577" spans="9:9" ht="15.75" customHeight="1" x14ac:dyDescent="0.2">
      <c r="I577" s="218"/>
    </row>
    <row r="578" spans="9:9" ht="15.75" customHeight="1" x14ac:dyDescent="0.2">
      <c r="I578" s="218"/>
    </row>
    <row r="579" spans="9:9" ht="15.75" customHeight="1" x14ac:dyDescent="0.2">
      <c r="I579" s="218"/>
    </row>
    <row r="580" spans="9:9" ht="15.75" customHeight="1" x14ac:dyDescent="0.2">
      <c r="I580" s="218"/>
    </row>
    <row r="581" spans="9:9" ht="15.75" customHeight="1" x14ac:dyDescent="0.2">
      <c r="I581" s="218"/>
    </row>
    <row r="582" spans="9:9" ht="15.75" customHeight="1" x14ac:dyDescent="0.2">
      <c r="I582" s="218"/>
    </row>
    <row r="583" spans="9:9" ht="15.75" customHeight="1" x14ac:dyDescent="0.2">
      <c r="I583" s="218"/>
    </row>
    <row r="584" spans="9:9" ht="15.75" customHeight="1" x14ac:dyDescent="0.2">
      <c r="I584" s="218"/>
    </row>
    <row r="585" spans="9:9" ht="15.75" customHeight="1" x14ac:dyDescent="0.2">
      <c r="I585" s="218"/>
    </row>
    <row r="586" spans="9:9" ht="15.75" customHeight="1" x14ac:dyDescent="0.2">
      <c r="I586" s="218"/>
    </row>
    <row r="587" spans="9:9" ht="15.75" customHeight="1" x14ac:dyDescent="0.2">
      <c r="I587" s="218"/>
    </row>
    <row r="588" spans="9:9" ht="15.75" customHeight="1" x14ac:dyDescent="0.2">
      <c r="I588" s="218"/>
    </row>
    <row r="589" spans="9:9" ht="15.75" customHeight="1" x14ac:dyDescent="0.2">
      <c r="I589" s="218"/>
    </row>
    <row r="590" spans="9:9" ht="15.75" customHeight="1" x14ac:dyDescent="0.2">
      <c r="I590" s="218"/>
    </row>
    <row r="591" spans="9:9" ht="15.75" customHeight="1" x14ac:dyDescent="0.2">
      <c r="I591" s="218"/>
    </row>
    <row r="592" spans="9:9" ht="15.75" customHeight="1" x14ac:dyDescent="0.2">
      <c r="I592" s="218"/>
    </row>
    <row r="593" spans="9:9" ht="15.75" customHeight="1" x14ac:dyDescent="0.2">
      <c r="I593" s="218"/>
    </row>
    <row r="594" spans="9:9" ht="15.75" customHeight="1" x14ac:dyDescent="0.2">
      <c r="I594" s="218"/>
    </row>
    <row r="595" spans="9:9" ht="15.75" customHeight="1" x14ac:dyDescent="0.2">
      <c r="I595" s="218"/>
    </row>
    <row r="596" spans="9:9" ht="15.75" customHeight="1" x14ac:dyDescent="0.2">
      <c r="I596" s="218"/>
    </row>
    <row r="597" spans="9:9" ht="15.75" customHeight="1" x14ac:dyDescent="0.2">
      <c r="I597" s="218"/>
    </row>
    <row r="598" spans="9:9" ht="15.75" customHeight="1" x14ac:dyDescent="0.2">
      <c r="I598" s="218"/>
    </row>
    <row r="599" spans="9:9" ht="15.75" customHeight="1" x14ac:dyDescent="0.2">
      <c r="I599" s="218"/>
    </row>
    <row r="600" spans="9:9" ht="15.75" customHeight="1" x14ac:dyDescent="0.2">
      <c r="I600" s="218"/>
    </row>
    <row r="601" spans="9:9" ht="15.75" customHeight="1" x14ac:dyDescent="0.2">
      <c r="I601" s="218"/>
    </row>
    <row r="602" spans="9:9" ht="15.75" customHeight="1" x14ac:dyDescent="0.2">
      <c r="I602" s="218"/>
    </row>
    <row r="603" spans="9:9" ht="15.75" customHeight="1" x14ac:dyDescent="0.2">
      <c r="I603" s="218"/>
    </row>
    <row r="604" spans="9:9" ht="15.75" customHeight="1" x14ac:dyDescent="0.2">
      <c r="I604" s="218"/>
    </row>
    <row r="605" spans="9:9" ht="15.75" customHeight="1" x14ac:dyDescent="0.2">
      <c r="I605" s="218"/>
    </row>
    <row r="606" spans="9:9" ht="15.75" customHeight="1" x14ac:dyDescent="0.2">
      <c r="I606" s="218"/>
    </row>
    <row r="607" spans="9:9" ht="15.75" customHeight="1" x14ac:dyDescent="0.2">
      <c r="I607" s="218"/>
    </row>
    <row r="608" spans="9:9" ht="15.75" customHeight="1" x14ac:dyDescent="0.2">
      <c r="I608" s="218"/>
    </row>
    <row r="609" spans="9:9" ht="15.75" customHeight="1" x14ac:dyDescent="0.2">
      <c r="I609" s="218"/>
    </row>
    <row r="610" spans="9:9" ht="15.75" customHeight="1" x14ac:dyDescent="0.2">
      <c r="I610" s="218"/>
    </row>
    <row r="611" spans="9:9" ht="15.75" customHeight="1" x14ac:dyDescent="0.2">
      <c r="I611" s="218"/>
    </row>
    <row r="612" spans="9:9" ht="15.75" customHeight="1" x14ac:dyDescent="0.2">
      <c r="I612" s="218"/>
    </row>
    <row r="613" spans="9:9" ht="15.75" customHeight="1" x14ac:dyDescent="0.2">
      <c r="I613" s="218"/>
    </row>
    <row r="614" spans="9:9" ht="15.75" customHeight="1" x14ac:dyDescent="0.2">
      <c r="I614" s="218"/>
    </row>
    <row r="615" spans="9:9" ht="15.75" customHeight="1" x14ac:dyDescent="0.2">
      <c r="I615" s="218"/>
    </row>
    <row r="616" spans="9:9" ht="15.75" customHeight="1" x14ac:dyDescent="0.2">
      <c r="I616" s="218"/>
    </row>
    <row r="617" spans="9:9" ht="15.75" customHeight="1" x14ac:dyDescent="0.2">
      <c r="I617" s="218"/>
    </row>
    <row r="618" spans="9:9" ht="15.75" customHeight="1" x14ac:dyDescent="0.2">
      <c r="I618" s="218"/>
    </row>
    <row r="619" spans="9:9" ht="15.75" customHeight="1" x14ac:dyDescent="0.2">
      <c r="I619" s="218"/>
    </row>
    <row r="620" spans="9:9" ht="15.75" customHeight="1" x14ac:dyDescent="0.2">
      <c r="I620" s="218"/>
    </row>
    <row r="621" spans="9:9" ht="15.75" customHeight="1" x14ac:dyDescent="0.2">
      <c r="I621" s="218"/>
    </row>
    <row r="622" spans="9:9" ht="15.75" customHeight="1" x14ac:dyDescent="0.2">
      <c r="I622" s="218"/>
    </row>
    <row r="623" spans="9:9" ht="15.75" customHeight="1" x14ac:dyDescent="0.2">
      <c r="I623" s="218"/>
    </row>
    <row r="624" spans="9:9" ht="15.75" customHeight="1" x14ac:dyDescent="0.2">
      <c r="I624" s="218"/>
    </row>
    <row r="625" spans="9:9" ht="15.75" customHeight="1" x14ac:dyDescent="0.2">
      <c r="I625" s="218"/>
    </row>
    <row r="626" spans="9:9" ht="15.75" customHeight="1" x14ac:dyDescent="0.2">
      <c r="I626" s="218"/>
    </row>
    <row r="627" spans="9:9" ht="15.75" customHeight="1" x14ac:dyDescent="0.2">
      <c r="I627" s="218"/>
    </row>
    <row r="628" spans="9:9" ht="15.75" customHeight="1" x14ac:dyDescent="0.2">
      <c r="I628" s="218"/>
    </row>
    <row r="629" spans="9:9" ht="15.75" customHeight="1" x14ac:dyDescent="0.2">
      <c r="I629" s="218"/>
    </row>
    <row r="630" spans="9:9" ht="15.75" customHeight="1" x14ac:dyDescent="0.2">
      <c r="I630" s="218"/>
    </row>
    <row r="631" spans="9:9" ht="15.75" customHeight="1" x14ac:dyDescent="0.2">
      <c r="I631" s="218"/>
    </row>
    <row r="632" spans="9:9" ht="15.75" customHeight="1" x14ac:dyDescent="0.2">
      <c r="I632" s="218"/>
    </row>
    <row r="633" spans="9:9" ht="15.75" customHeight="1" x14ac:dyDescent="0.2">
      <c r="I633" s="218"/>
    </row>
    <row r="634" spans="9:9" ht="15.75" customHeight="1" x14ac:dyDescent="0.2">
      <c r="I634" s="218"/>
    </row>
    <row r="635" spans="9:9" ht="15.75" customHeight="1" x14ac:dyDescent="0.2">
      <c r="I635" s="218"/>
    </row>
    <row r="636" spans="9:9" ht="15.75" customHeight="1" x14ac:dyDescent="0.2">
      <c r="I636" s="218"/>
    </row>
    <row r="637" spans="9:9" ht="15.75" customHeight="1" x14ac:dyDescent="0.2">
      <c r="I637" s="218"/>
    </row>
    <row r="638" spans="9:9" ht="15.75" customHeight="1" x14ac:dyDescent="0.2">
      <c r="I638" s="218"/>
    </row>
    <row r="639" spans="9:9" ht="15.75" customHeight="1" x14ac:dyDescent="0.2">
      <c r="I639" s="218"/>
    </row>
    <row r="640" spans="9:9" ht="15.75" customHeight="1" x14ac:dyDescent="0.2">
      <c r="I640" s="218"/>
    </row>
    <row r="641" spans="9:9" ht="15.75" customHeight="1" x14ac:dyDescent="0.2">
      <c r="I641" s="218"/>
    </row>
    <row r="642" spans="9:9" ht="15.75" customHeight="1" x14ac:dyDescent="0.2">
      <c r="I642" s="218"/>
    </row>
    <row r="643" spans="9:9" ht="15.75" customHeight="1" x14ac:dyDescent="0.2">
      <c r="I643" s="218"/>
    </row>
    <row r="644" spans="9:9" ht="15.75" customHeight="1" x14ac:dyDescent="0.2">
      <c r="I644" s="218"/>
    </row>
    <row r="645" spans="9:9" ht="15.75" customHeight="1" x14ac:dyDescent="0.2">
      <c r="I645" s="218"/>
    </row>
    <row r="646" spans="9:9" ht="15.75" customHeight="1" x14ac:dyDescent="0.2">
      <c r="I646" s="218"/>
    </row>
    <row r="647" spans="9:9" ht="15.75" customHeight="1" x14ac:dyDescent="0.2">
      <c r="I647" s="218"/>
    </row>
    <row r="648" spans="9:9" ht="15.75" customHeight="1" x14ac:dyDescent="0.2">
      <c r="I648" s="218"/>
    </row>
    <row r="649" spans="9:9" ht="15.75" customHeight="1" x14ac:dyDescent="0.2">
      <c r="I649" s="218"/>
    </row>
    <row r="650" spans="9:9" ht="15.75" customHeight="1" x14ac:dyDescent="0.2">
      <c r="I650" s="218"/>
    </row>
    <row r="651" spans="9:9" ht="15.75" customHeight="1" x14ac:dyDescent="0.2">
      <c r="I651" s="218"/>
    </row>
    <row r="652" spans="9:9" ht="15.75" customHeight="1" x14ac:dyDescent="0.2">
      <c r="I652" s="218"/>
    </row>
    <row r="653" spans="9:9" ht="15.75" customHeight="1" x14ac:dyDescent="0.2">
      <c r="I653" s="218"/>
    </row>
    <row r="654" spans="9:9" ht="15.75" customHeight="1" x14ac:dyDescent="0.2">
      <c r="I654" s="218"/>
    </row>
    <row r="655" spans="9:9" ht="15.75" customHeight="1" x14ac:dyDescent="0.2">
      <c r="I655" s="218"/>
    </row>
    <row r="656" spans="9:9" ht="15.75" customHeight="1" x14ac:dyDescent="0.2">
      <c r="I656" s="218"/>
    </row>
    <row r="657" spans="9:9" ht="15.75" customHeight="1" x14ac:dyDescent="0.2">
      <c r="I657" s="218"/>
    </row>
    <row r="658" spans="9:9" ht="15.75" customHeight="1" x14ac:dyDescent="0.2">
      <c r="I658" s="218"/>
    </row>
    <row r="659" spans="9:9" ht="15.75" customHeight="1" x14ac:dyDescent="0.2">
      <c r="I659" s="218"/>
    </row>
    <row r="660" spans="9:9" ht="15.75" customHeight="1" x14ac:dyDescent="0.2">
      <c r="I660" s="218"/>
    </row>
    <row r="661" spans="9:9" ht="15.75" customHeight="1" x14ac:dyDescent="0.2">
      <c r="I661" s="218"/>
    </row>
    <row r="662" spans="9:9" ht="15.75" customHeight="1" x14ac:dyDescent="0.2">
      <c r="I662" s="218"/>
    </row>
    <row r="663" spans="9:9" ht="15.75" customHeight="1" x14ac:dyDescent="0.2">
      <c r="I663" s="218"/>
    </row>
    <row r="664" spans="9:9" ht="15.75" customHeight="1" x14ac:dyDescent="0.2">
      <c r="I664" s="218"/>
    </row>
    <row r="665" spans="9:9" ht="15.75" customHeight="1" x14ac:dyDescent="0.2">
      <c r="I665" s="218"/>
    </row>
    <row r="666" spans="9:9" ht="15.75" customHeight="1" x14ac:dyDescent="0.2">
      <c r="I666" s="218"/>
    </row>
    <row r="667" spans="9:9" ht="15.75" customHeight="1" x14ac:dyDescent="0.2">
      <c r="I667" s="218"/>
    </row>
    <row r="668" spans="9:9" ht="15.75" customHeight="1" x14ac:dyDescent="0.2">
      <c r="I668" s="218"/>
    </row>
    <row r="669" spans="9:9" ht="15.75" customHeight="1" x14ac:dyDescent="0.2">
      <c r="I669" s="218"/>
    </row>
    <row r="670" spans="9:9" ht="15.75" customHeight="1" x14ac:dyDescent="0.2">
      <c r="I670" s="218"/>
    </row>
    <row r="671" spans="9:9" ht="15.75" customHeight="1" x14ac:dyDescent="0.2">
      <c r="I671" s="218"/>
    </row>
    <row r="672" spans="9:9" ht="15.75" customHeight="1" x14ac:dyDescent="0.2">
      <c r="I672" s="218"/>
    </row>
    <row r="673" spans="9:9" ht="15.75" customHeight="1" x14ac:dyDescent="0.2">
      <c r="I673" s="218"/>
    </row>
    <row r="674" spans="9:9" ht="15.75" customHeight="1" x14ac:dyDescent="0.2">
      <c r="I674" s="218"/>
    </row>
    <row r="675" spans="9:9" ht="15.75" customHeight="1" x14ac:dyDescent="0.2">
      <c r="I675" s="218"/>
    </row>
    <row r="676" spans="9:9" ht="15.75" customHeight="1" x14ac:dyDescent="0.2">
      <c r="I676" s="218"/>
    </row>
    <row r="677" spans="9:9" ht="15.75" customHeight="1" x14ac:dyDescent="0.2">
      <c r="I677" s="218"/>
    </row>
    <row r="678" spans="9:9" ht="15.75" customHeight="1" x14ac:dyDescent="0.2">
      <c r="I678" s="218"/>
    </row>
    <row r="679" spans="9:9" ht="15.75" customHeight="1" x14ac:dyDescent="0.2">
      <c r="I679" s="218"/>
    </row>
    <row r="680" spans="9:9" ht="15.75" customHeight="1" x14ac:dyDescent="0.2">
      <c r="I680" s="218"/>
    </row>
    <row r="681" spans="9:9" ht="15.75" customHeight="1" x14ac:dyDescent="0.2">
      <c r="I681" s="218"/>
    </row>
    <row r="682" spans="9:9" ht="15.75" customHeight="1" x14ac:dyDescent="0.2">
      <c r="I682" s="218"/>
    </row>
    <row r="683" spans="9:9" ht="15.75" customHeight="1" x14ac:dyDescent="0.2">
      <c r="I683" s="218"/>
    </row>
    <row r="684" spans="9:9" ht="15.75" customHeight="1" x14ac:dyDescent="0.2">
      <c r="I684" s="218"/>
    </row>
    <row r="685" spans="9:9" ht="15.75" customHeight="1" x14ac:dyDescent="0.2">
      <c r="I685" s="218"/>
    </row>
    <row r="686" spans="9:9" ht="15.75" customHeight="1" x14ac:dyDescent="0.2">
      <c r="I686" s="218"/>
    </row>
    <row r="687" spans="9:9" ht="15.75" customHeight="1" x14ac:dyDescent="0.2">
      <c r="I687" s="218"/>
    </row>
    <row r="688" spans="9:9" ht="15.75" customHeight="1" x14ac:dyDescent="0.2">
      <c r="I688" s="218"/>
    </row>
    <row r="689" spans="9:9" ht="15.75" customHeight="1" x14ac:dyDescent="0.2">
      <c r="I689" s="218"/>
    </row>
    <row r="690" spans="9:9" ht="15.75" customHeight="1" x14ac:dyDescent="0.2">
      <c r="I690" s="218"/>
    </row>
    <row r="691" spans="9:9" ht="15.75" customHeight="1" x14ac:dyDescent="0.2">
      <c r="I691" s="218"/>
    </row>
    <row r="692" spans="9:9" ht="15.75" customHeight="1" x14ac:dyDescent="0.2">
      <c r="I692" s="218"/>
    </row>
    <row r="693" spans="9:9" ht="15.75" customHeight="1" x14ac:dyDescent="0.2">
      <c r="I693" s="218"/>
    </row>
    <row r="694" spans="9:9" ht="15.75" customHeight="1" x14ac:dyDescent="0.2">
      <c r="I694" s="218"/>
    </row>
    <row r="695" spans="9:9" ht="15.75" customHeight="1" x14ac:dyDescent="0.2">
      <c r="I695" s="218"/>
    </row>
    <row r="696" spans="9:9" ht="15.75" customHeight="1" x14ac:dyDescent="0.2">
      <c r="I696" s="218"/>
    </row>
    <row r="697" spans="9:9" ht="15.75" customHeight="1" x14ac:dyDescent="0.2">
      <c r="I697" s="218"/>
    </row>
    <row r="698" spans="9:9" ht="15.75" customHeight="1" x14ac:dyDescent="0.2">
      <c r="I698" s="218"/>
    </row>
    <row r="699" spans="9:9" ht="15.75" customHeight="1" x14ac:dyDescent="0.2">
      <c r="I699" s="218"/>
    </row>
    <row r="700" spans="9:9" ht="15.75" customHeight="1" x14ac:dyDescent="0.2">
      <c r="I700" s="218"/>
    </row>
    <row r="701" spans="9:9" ht="15.75" customHeight="1" x14ac:dyDescent="0.2">
      <c r="I701" s="218"/>
    </row>
    <row r="702" spans="9:9" ht="15.75" customHeight="1" x14ac:dyDescent="0.2">
      <c r="I702" s="218"/>
    </row>
    <row r="703" spans="9:9" ht="15.75" customHeight="1" x14ac:dyDescent="0.2">
      <c r="I703" s="218"/>
    </row>
    <row r="704" spans="9:9" ht="15.75" customHeight="1" x14ac:dyDescent="0.2">
      <c r="I704" s="218"/>
    </row>
    <row r="705" spans="9:9" ht="15.75" customHeight="1" x14ac:dyDescent="0.2">
      <c r="I705" s="218"/>
    </row>
    <row r="706" spans="9:9" ht="15.75" customHeight="1" x14ac:dyDescent="0.2">
      <c r="I706" s="218"/>
    </row>
    <row r="707" spans="9:9" ht="15.75" customHeight="1" x14ac:dyDescent="0.2">
      <c r="I707" s="218"/>
    </row>
    <row r="708" spans="9:9" ht="15.75" customHeight="1" x14ac:dyDescent="0.2">
      <c r="I708" s="218"/>
    </row>
    <row r="709" spans="9:9" ht="15.75" customHeight="1" x14ac:dyDescent="0.2">
      <c r="I709" s="218"/>
    </row>
    <row r="710" spans="9:9" ht="15.75" customHeight="1" x14ac:dyDescent="0.2">
      <c r="I710" s="218"/>
    </row>
    <row r="711" spans="9:9" ht="15.75" customHeight="1" x14ac:dyDescent="0.2">
      <c r="I711" s="218"/>
    </row>
    <row r="712" spans="9:9" ht="15.75" customHeight="1" x14ac:dyDescent="0.2">
      <c r="I712" s="218"/>
    </row>
    <row r="713" spans="9:9" ht="15.75" customHeight="1" x14ac:dyDescent="0.2">
      <c r="I713" s="218"/>
    </row>
    <row r="714" spans="9:9" ht="15.75" customHeight="1" x14ac:dyDescent="0.2">
      <c r="I714" s="218"/>
    </row>
    <row r="715" spans="9:9" ht="15.75" customHeight="1" x14ac:dyDescent="0.2">
      <c r="I715" s="218"/>
    </row>
    <row r="716" spans="9:9" ht="15.75" customHeight="1" x14ac:dyDescent="0.2">
      <c r="I716" s="218"/>
    </row>
    <row r="717" spans="9:9" ht="15.75" customHeight="1" x14ac:dyDescent="0.2">
      <c r="I717" s="218"/>
    </row>
    <row r="718" spans="9:9" ht="15.75" customHeight="1" x14ac:dyDescent="0.2">
      <c r="I718" s="218"/>
    </row>
    <row r="719" spans="9:9" ht="15.75" customHeight="1" x14ac:dyDescent="0.2">
      <c r="I719" s="218"/>
    </row>
    <row r="720" spans="9:9" ht="15.75" customHeight="1" x14ac:dyDescent="0.2">
      <c r="I720" s="218"/>
    </row>
    <row r="721" spans="9:9" ht="15.75" customHeight="1" x14ac:dyDescent="0.2">
      <c r="I721" s="218"/>
    </row>
    <row r="722" spans="9:9" ht="15.75" customHeight="1" x14ac:dyDescent="0.2">
      <c r="I722" s="218"/>
    </row>
    <row r="723" spans="9:9" ht="15.75" customHeight="1" x14ac:dyDescent="0.2">
      <c r="I723" s="218"/>
    </row>
    <row r="724" spans="9:9" ht="15.75" customHeight="1" x14ac:dyDescent="0.2">
      <c r="I724" s="218"/>
    </row>
    <row r="725" spans="9:9" ht="15.75" customHeight="1" x14ac:dyDescent="0.2">
      <c r="I725" s="218"/>
    </row>
    <row r="726" spans="9:9" ht="15.75" customHeight="1" x14ac:dyDescent="0.2">
      <c r="I726" s="218"/>
    </row>
    <row r="727" spans="9:9" ht="15.75" customHeight="1" x14ac:dyDescent="0.2">
      <c r="I727" s="218"/>
    </row>
    <row r="728" spans="9:9" ht="15.75" customHeight="1" x14ac:dyDescent="0.2">
      <c r="I728" s="218"/>
    </row>
    <row r="729" spans="9:9" ht="15.75" customHeight="1" x14ac:dyDescent="0.2">
      <c r="I729" s="218"/>
    </row>
    <row r="730" spans="9:9" ht="15.75" customHeight="1" x14ac:dyDescent="0.2">
      <c r="I730" s="218"/>
    </row>
    <row r="731" spans="9:9" ht="15.75" customHeight="1" x14ac:dyDescent="0.2">
      <c r="I731" s="218"/>
    </row>
    <row r="732" spans="9:9" ht="15.75" customHeight="1" x14ac:dyDescent="0.2">
      <c r="I732" s="218"/>
    </row>
    <row r="733" spans="9:9" ht="15.75" customHeight="1" x14ac:dyDescent="0.2">
      <c r="I733" s="218"/>
    </row>
    <row r="734" spans="9:9" ht="15.75" customHeight="1" x14ac:dyDescent="0.2">
      <c r="I734" s="218"/>
    </row>
    <row r="735" spans="9:9" ht="15.75" customHeight="1" x14ac:dyDescent="0.2">
      <c r="I735" s="218"/>
    </row>
    <row r="736" spans="9:9" ht="15.75" customHeight="1" x14ac:dyDescent="0.2">
      <c r="I736" s="218"/>
    </row>
    <row r="737" spans="9:9" ht="15.75" customHeight="1" x14ac:dyDescent="0.2">
      <c r="I737" s="218"/>
    </row>
    <row r="738" spans="9:9" ht="15.75" customHeight="1" x14ac:dyDescent="0.2">
      <c r="I738" s="218"/>
    </row>
    <row r="739" spans="9:9" ht="15.75" customHeight="1" x14ac:dyDescent="0.2">
      <c r="I739" s="218"/>
    </row>
    <row r="740" spans="9:9" ht="15.75" customHeight="1" x14ac:dyDescent="0.2">
      <c r="I740" s="218"/>
    </row>
    <row r="741" spans="9:9" ht="15.75" customHeight="1" x14ac:dyDescent="0.2">
      <c r="I741" s="218"/>
    </row>
    <row r="742" spans="9:9" ht="15.75" customHeight="1" x14ac:dyDescent="0.2">
      <c r="I742" s="218"/>
    </row>
    <row r="743" spans="9:9" ht="15.75" customHeight="1" x14ac:dyDescent="0.2">
      <c r="I743" s="218"/>
    </row>
    <row r="744" spans="9:9" ht="15.75" customHeight="1" x14ac:dyDescent="0.2">
      <c r="I744" s="218"/>
    </row>
    <row r="745" spans="9:9" ht="15.75" customHeight="1" x14ac:dyDescent="0.2">
      <c r="I745" s="218"/>
    </row>
    <row r="746" spans="9:9" ht="15.75" customHeight="1" x14ac:dyDescent="0.2">
      <c r="I746" s="218"/>
    </row>
    <row r="747" spans="9:9" ht="15.75" customHeight="1" x14ac:dyDescent="0.2">
      <c r="I747" s="218"/>
    </row>
    <row r="748" spans="9:9" ht="15.75" customHeight="1" x14ac:dyDescent="0.2">
      <c r="I748" s="218"/>
    </row>
    <row r="749" spans="9:9" ht="15.75" customHeight="1" x14ac:dyDescent="0.2">
      <c r="I749" s="218"/>
    </row>
    <row r="750" spans="9:9" ht="15.75" customHeight="1" x14ac:dyDescent="0.2">
      <c r="I750" s="218"/>
    </row>
    <row r="751" spans="9:9" ht="15.75" customHeight="1" x14ac:dyDescent="0.2">
      <c r="I751" s="218"/>
    </row>
    <row r="752" spans="9:9" ht="15.75" customHeight="1" x14ac:dyDescent="0.2">
      <c r="I752" s="218"/>
    </row>
    <row r="753" spans="9:9" ht="15.75" customHeight="1" x14ac:dyDescent="0.2">
      <c r="I753" s="218"/>
    </row>
    <row r="754" spans="9:9" ht="15.75" customHeight="1" x14ac:dyDescent="0.2">
      <c r="I754" s="218"/>
    </row>
    <row r="755" spans="9:9" ht="15.75" customHeight="1" x14ac:dyDescent="0.2">
      <c r="I755" s="218"/>
    </row>
    <row r="756" spans="9:9" ht="15.75" customHeight="1" x14ac:dyDescent="0.2">
      <c r="I756" s="218"/>
    </row>
    <row r="757" spans="9:9" ht="15.75" customHeight="1" x14ac:dyDescent="0.2">
      <c r="I757" s="218"/>
    </row>
    <row r="758" spans="9:9" ht="15.75" customHeight="1" x14ac:dyDescent="0.2">
      <c r="I758" s="218"/>
    </row>
    <row r="759" spans="9:9" ht="15.75" customHeight="1" x14ac:dyDescent="0.2">
      <c r="I759" s="218"/>
    </row>
    <row r="760" spans="9:9" ht="15.75" customHeight="1" x14ac:dyDescent="0.2">
      <c r="I760" s="218"/>
    </row>
    <row r="761" spans="9:9" ht="15.75" customHeight="1" x14ac:dyDescent="0.2">
      <c r="I761" s="218"/>
    </row>
    <row r="762" spans="9:9" ht="15.75" customHeight="1" x14ac:dyDescent="0.2">
      <c r="I762" s="218"/>
    </row>
    <row r="763" spans="9:9" ht="15.75" customHeight="1" x14ac:dyDescent="0.2">
      <c r="I763" s="218"/>
    </row>
    <row r="764" spans="9:9" ht="15.75" customHeight="1" x14ac:dyDescent="0.2">
      <c r="I764" s="218"/>
    </row>
    <row r="765" spans="9:9" ht="15.75" customHeight="1" x14ac:dyDescent="0.2">
      <c r="I765" s="218"/>
    </row>
    <row r="766" spans="9:9" ht="15.75" customHeight="1" x14ac:dyDescent="0.2">
      <c r="I766" s="218"/>
    </row>
    <row r="767" spans="9:9" ht="15.75" customHeight="1" x14ac:dyDescent="0.2">
      <c r="I767" s="218"/>
    </row>
    <row r="768" spans="9:9" ht="15.75" customHeight="1" x14ac:dyDescent="0.2">
      <c r="I768" s="218"/>
    </row>
    <row r="769" spans="9:9" ht="15.75" customHeight="1" x14ac:dyDescent="0.2">
      <c r="I769" s="218"/>
    </row>
    <row r="770" spans="9:9" ht="15.75" customHeight="1" x14ac:dyDescent="0.2">
      <c r="I770" s="218"/>
    </row>
    <row r="771" spans="9:9" ht="15.75" customHeight="1" x14ac:dyDescent="0.2">
      <c r="I771" s="218"/>
    </row>
    <row r="772" spans="9:9" ht="15.75" customHeight="1" x14ac:dyDescent="0.2">
      <c r="I772" s="218"/>
    </row>
    <row r="773" spans="9:9" ht="15.75" customHeight="1" x14ac:dyDescent="0.2">
      <c r="I773" s="218"/>
    </row>
    <row r="774" spans="9:9" ht="15.75" customHeight="1" x14ac:dyDescent="0.2">
      <c r="I774" s="218"/>
    </row>
    <row r="775" spans="9:9" ht="15.75" customHeight="1" x14ac:dyDescent="0.2">
      <c r="I775" s="218"/>
    </row>
    <row r="776" spans="9:9" ht="15.75" customHeight="1" x14ac:dyDescent="0.2">
      <c r="I776" s="218"/>
    </row>
    <row r="777" spans="9:9" ht="15.75" customHeight="1" x14ac:dyDescent="0.2">
      <c r="I777" s="218"/>
    </row>
    <row r="778" spans="9:9" ht="15.75" customHeight="1" x14ac:dyDescent="0.2">
      <c r="I778" s="218"/>
    </row>
    <row r="779" spans="9:9" ht="15.75" customHeight="1" x14ac:dyDescent="0.2">
      <c r="I779" s="218"/>
    </row>
    <row r="780" spans="9:9" ht="15.75" customHeight="1" x14ac:dyDescent="0.2">
      <c r="I780" s="218"/>
    </row>
    <row r="781" spans="9:9" ht="15.75" customHeight="1" x14ac:dyDescent="0.2">
      <c r="I781" s="218"/>
    </row>
    <row r="782" spans="9:9" ht="15.75" customHeight="1" x14ac:dyDescent="0.2">
      <c r="I782" s="218"/>
    </row>
    <row r="783" spans="9:9" ht="15.75" customHeight="1" x14ac:dyDescent="0.2">
      <c r="I783" s="218"/>
    </row>
    <row r="784" spans="9:9" ht="15.75" customHeight="1" x14ac:dyDescent="0.2">
      <c r="I784" s="218"/>
    </row>
    <row r="785" spans="9:9" ht="15.75" customHeight="1" x14ac:dyDescent="0.2">
      <c r="I785" s="218"/>
    </row>
    <row r="786" spans="9:9" ht="15.75" customHeight="1" x14ac:dyDescent="0.2">
      <c r="I786" s="218"/>
    </row>
    <row r="787" spans="9:9" ht="15.75" customHeight="1" x14ac:dyDescent="0.2">
      <c r="I787" s="218"/>
    </row>
    <row r="788" spans="9:9" ht="15.75" customHeight="1" x14ac:dyDescent="0.2">
      <c r="I788" s="218"/>
    </row>
    <row r="789" spans="9:9" ht="15.75" customHeight="1" x14ac:dyDescent="0.2">
      <c r="I789" s="218"/>
    </row>
    <row r="790" spans="9:9" ht="15.75" customHeight="1" x14ac:dyDescent="0.2">
      <c r="I790" s="218"/>
    </row>
    <row r="791" spans="9:9" ht="15.75" customHeight="1" x14ac:dyDescent="0.2">
      <c r="I791" s="218"/>
    </row>
    <row r="792" spans="9:9" ht="15.75" customHeight="1" x14ac:dyDescent="0.2">
      <c r="I792" s="218"/>
    </row>
    <row r="793" spans="9:9" ht="15.75" customHeight="1" x14ac:dyDescent="0.2">
      <c r="I793" s="218"/>
    </row>
    <row r="794" spans="9:9" ht="15.75" customHeight="1" x14ac:dyDescent="0.2">
      <c r="I794" s="218"/>
    </row>
    <row r="795" spans="9:9" ht="15.75" customHeight="1" x14ac:dyDescent="0.2">
      <c r="I795" s="218"/>
    </row>
    <row r="796" spans="9:9" ht="15.75" customHeight="1" x14ac:dyDescent="0.2">
      <c r="I796" s="218"/>
    </row>
    <row r="797" spans="9:9" ht="15.75" customHeight="1" x14ac:dyDescent="0.2">
      <c r="I797" s="218"/>
    </row>
    <row r="798" spans="9:9" ht="15.75" customHeight="1" x14ac:dyDescent="0.2">
      <c r="I798" s="218"/>
    </row>
    <row r="799" spans="9:9" ht="15.75" customHeight="1" x14ac:dyDescent="0.2">
      <c r="I799" s="218"/>
    </row>
    <row r="800" spans="9:9" ht="15.75" customHeight="1" x14ac:dyDescent="0.2">
      <c r="I800" s="218"/>
    </row>
    <row r="801" spans="9:9" ht="15.75" customHeight="1" x14ac:dyDescent="0.2">
      <c r="I801" s="218"/>
    </row>
    <row r="802" spans="9:9" ht="15.75" customHeight="1" x14ac:dyDescent="0.2">
      <c r="I802" s="218"/>
    </row>
    <row r="803" spans="9:9" ht="15.75" customHeight="1" x14ac:dyDescent="0.2">
      <c r="I803" s="218"/>
    </row>
    <row r="804" spans="9:9" ht="15.75" customHeight="1" x14ac:dyDescent="0.2">
      <c r="I804" s="218"/>
    </row>
    <row r="805" spans="9:9" ht="15.75" customHeight="1" x14ac:dyDescent="0.2">
      <c r="I805" s="218"/>
    </row>
    <row r="806" spans="9:9" ht="15.75" customHeight="1" x14ac:dyDescent="0.2">
      <c r="I806" s="218"/>
    </row>
    <row r="807" spans="9:9" ht="15.75" customHeight="1" x14ac:dyDescent="0.2">
      <c r="I807" s="218"/>
    </row>
    <row r="808" spans="9:9" ht="15.75" customHeight="1" x14ac:dyDescent="0.2">
      <c r="I808" s="218"/>
    </row>
    <row r="809" spans="9:9" ht="15.75" customHeight="1" x14ac:dyDescent="0.2">
      <c r="I809" s="218"/>
    </row>
    <row r="810" spans="9:9" ht="15.75" customHeight="1" x14ac:dyDescent="0.2">
      <c r="I810" s="218"/>
    </row>
    <row r="811" spans="9:9" ht="15.75" customHeight="1" x14ac:dyDescent="0.2">
      <c r="I811" s="218"/>
    </row>
    <row r="812" spans="9:9" ht="15.75" customHeight="1" x14ac:dyDescent="0.2">
      <c r="I812" s="218"/>
    </row>
    <row r="813" spans="9:9" ht="15.75" customHeight="1" x14ac:dyDescent="0.2">
      <c r="I813" s="218"/>
    </row>
    <row r="814" spans="9:9" ht="15.75" customHeight="1" x14ac:dyDescent="0.2">
      <c r="I814" s="218"/>
    </row>
    <row r="815" spans="9:9" ht="15.75" customHeight="1" x14ac:dyDescent="0.2">
      <c r="I815" s="218"/>
    </row>
    <row r="816" spans="9:9" ht="15.75" customHeight="1" x14ac:dyDescent="0.2">
      <c r="I816" s="218"/>
    </row>
    <row r="817" spans="9:9" ht="15.75" customHeight="1" x14ac:dyDescent="0.2">
      <c r="I817" s="218"/>
    </row>
    <row r="818" spans="9:9" ht="15.75" customHeight="1" x14ac:dyDescent="0.2">
      <c r="I818" s="218"/>
    </row>
    <row r="819" spans="9:9" ht="15.75" customHeight="1" x14ac:dyDescent="0.2">
      <c r="I819" s="218"/>
    </row>
    <row r="820" spans="9:9" ht="15.75" customHeight="1" x14ac:dyDescent="0.2">
      <c r="I820" s="218"/>
    </row>
    <row r="821" spans="9:9" ht="15.75" customHeight="1" x14ac:dyDescent="0.2">
      <c r="I821" s="218"/>
    </row>
    <row r="822" spans="9:9" ht="15.75" customHeight="1" x14ac:dyDescent="0.2">
      <c r="I822" s="218"/>
    </row>
    <row r="823" spans="9:9" ht="15.75" customHeight="1" x14ac:dyDescent="0.2">
      <c r="I823" s="218"/>
    </row>
    <row r="824" spans="9:9" ht="15.75" customHeight="1" x14ac:dyDescent="0.2">
      <c r="I824" s="218"/>
    </row>
    <row r="825" spans="9:9" ht="15.75" customHeight="1" x14ac:dyDescent="0.2">
      <c r="I825" s="218"/>
    </row>
    <row r="826" spans="9:9" ht="15.75" customHeight="1" x14ac:dyDescent="0.2">
      <c r="I826" s="218"/>
    </row>
    <row r="827" spans="9:9" ht="15.75" customHeight="1" x14ac:dyDescent="0.2">
      <c r="I827" s="218"/>
    </row>
    <row r="828" spans="9:9" ht="15.75" customHeight="1" x14ac:dyDescent="0.2">
      <c r="I828" s="218"/>
    </row>
    <row r="829" spans="9:9" ht="15.75" customHeight="1" x14ac:dyDescent="0.2">
      <c r="I829" s="218"/>
    </row>
    <row r="830" spans="9:9" ht="15.75" customHeight="1" x14ac:dyDescent="0.2">
      <c r="I830" s="218"/>
    </row>
    <row r="831" spans="9:9" ht="15.75" customHeight="1" x14ac:dyDescent="0.2">
      <c r="I831" s="218"/>
    </row>
    <row r="832" spans="9:9" ht="15.75" customHeight="1" x14ac:dyDescent="0.2">
      <c r="I832" s="218"/>
    </row>
    <row r="833" spans="9:9" ht="15.75" customHeight="1" x14ac:dyDescent="0.2">
      <c r="I833" s="218"/>
    </row>
    <row r="834" spans="9:9" ht="15.75" customHeight="1" x14ac:dyDescent="0.2">
      <c r="I834" s="218"/>
    </row>
    <row r="835" spans="9:9" ht="15.75" customHeight="1" x14ac:dyDescent="0.2">
      <c r="I835" s="218"/>
    </row>
    <row r="836" spans="9:9" ht="15.75" customHeight="1" x14ac:dyDescent="0.2">
      <c r="I836" s="218"/>
    </row>
    <row r="837" spans="9:9" ht="15.75" customHeight="1" x14ac:dyDescent="0.2">
      <c r="I837" s="218"/>
    </row>
    <row r="838" spans="9:9" ht="15.75" customHeight="1" x14ac:dyDescent="0.2">
      <c r="I838" s="218"/>
    </row>
    <row r="839" spans="9:9" ht="15.75" customHeight="1" x14ac:dyDescent="0.2">
      <c r="I839" s="218"/>
    </row>
    <row r="840" spans="9:9" ht="15.75" customHeight="1" x14ac:dyDescent="0.2">
      <c r="I840" s="218"/>
    </row>
    <row r="841" spans="9:9" ht="15.75" customHeight="1" x14ac:dyDescent="0.2">
      <c r="I841" s="218"/>
    </row>
    <row r="842" spans="9:9" ht="15.75" customHeight="1" x14ac:dyDescent="0.2">
      <c r="I842" s="218"/>
    </row>
    <row r="843" spans="9:9" ht="15.75" customHeight="1" x14ac:dyDescent="0.2">
      <c r="I843" s="218"/>
    </row>
    <row r="844" spans="9:9" ht="15.75" customHeight="1" x14ac:dyDescent="0.2">
      <c r="I844" s="218"/>
    </row>
    <row r="845" spans="9:9" ht="15.75" customHeight="1" x14ac:dyDescent="0.2">
      <c r="I845" s="218"/>
    </row>
    <row r="846" spans="9:9" ht="15.75" customHeight="1" x14ac:dyDescent="0.2">
      <c r="I846" s="218"/>
    </row>
    <row r="847" spans="9:9" ht="15.75" customHeight="1" x14ac:dyDescent="0.2">
      <c r="I847" s="218"/>
    </row>
    <row r="848" spans="9:9" ht="15.75" customHeight="1" x14ac:dyDescent="0.2">
      <c r="I848" s="218"/>
    </row>
    <row r="849" spans="9:9" ht="15.75" customHeight="1" x14ac:dyDescent="0.2">
      <c r="I849" s="218"/>
    </row>
    <row r="850" spans="9:9" ht="15.75" customHeight="1" x14ac:dyDescent="0.2">
      <c r="I850" s="218"/>
    </row>
    <row r="851" spans="9:9" ht="15.75" customHeight="1" x14ac:dyDescent="0.2">
      <c r="I851" s="218"/>
    </row>
    <row r="852" spans="9:9" ht="15.75" customHeight="1" x14ac:dyDescent="0.2">
      <c r="I852" s="218"/>
    </row>
    <row r="853" spans="9:9" ht="15.75" customHeight="1" x14ac:dyDescent="0.2">
      <c r="I853" s="218"/>
    </row>
    <row r="854" spans="9:9" ht="15.75" customHeight="1" x14ac:dyDescent="0.2">
      <c r="I854" s="218"/>
    </row>
    <row r="855" spans="9:9" ht="15.75" customHeight="1" x14ac:dyDescent="0.2">
      <c r="I855" s="218"/>
    </row>
    <row r="856" spans="9:9" ht="15.75" customHeight="1" x14ac:dyDescent="0.2">
      <c r="I856" s="218"/>
    </row>
    <row r="857" spans="9:9" ht="15.75" customHeight="1" x14ac:dyDescent="0.2">
      <c r="I857" s="218"/>
    </row>
    <row r="858" spans="9:9" ht="15.75" customHeight="1" x14ac:dyDescent="0.2">
      <c r="I858" s="218"/>
    </row>
    <row r="859" spans="9:9" ht="15.75" customHeight="1" x14ac:dyDescent="0.2">
      <c r="I859" s="218"/>
    </row>
    <row r="860" spans="9:9" ht="15.75" customHeight="1" x14ac:dyDescent="0.2">
      <c r="I860" s="218"/>
    </row>
    <row r="861" spans="9:9" ht="15.75" customHeight="1" x14ac:dyDescent="0.2">
      <c r="I861" s="218"/>
    </row>
    <row r="862" spans="9:9" ht="15.75" customHeight="1" x14ac:dyDescent="0.2">
      <c r="I862" s="218"/>
    </row>
    <row r="863" spans="9:9" ht="15.75" customHeight="1" x14ac:dyDescent="0.2">
      <c r="I863" s="218"/>
    </row>
    <row r="864" spans="9:9" ht="15.75" customHeight="1" x14ac:dyDescent="0.2">
      <c r="I864" s="218"/>
    </row>
    <row r="865" spans="9:9" ht="15.75" customHeight="1" x14ac:dyDescent="0.2">
      <c r="I865" s="218"/>
    </row>
    <row r="866" spans="9:9" ht="15.75" customHeight="1" x14ac:dyDescent="0.2">
      <c r="I866" s="218"/>
    </row>
    <row r="867" spans="9:9" ht="15.75" customHeight="1" x14ac:dyDescent="0.2">
      <c r="I867" s="218"/>
    </row>
    <row r="868" spans="9:9" ht="15.75" customHeight="1" x14ac:dyDescent="0.2">
      <c r="I868" s="218"/>
    </row>
    <row r="869" spans="9:9" ht="15.75" customHeight="1" x14ac:dyDescent="0.2">
      <c r="I869" s="218"/>
    </row>
    <row r="870" spans="9:9" ht="15.75" customHeight="1" x14ac:dyDescent="0.2">
      <c r="I870" s="218"/>
    </row>
    <row r="871" spans="9:9" ht="15.75" customHeight="1" x14ac:dyDescent="0.2">
      <c r="I871" s="218"/>
    </row>
    <row r="872" spans="9:9" ht="15.75" customHeight="1" x14ac:dyDescent="0.2">
      <c r="I872" s="218"/>
    </row>
    <row r="873" spans="9:9" ht="15.75" customHeight="1" x14ac:dyDescent="0.2">
      <c r="I873" s="218"/>
    </row>
    <row r="874" spans="9:9" ht="15.75" customHeight="1" x14ac:dyDescent="0.2">
      <c r="I874" s="218"/>
    </row>
    <row r="875" spans="9:9" ht="15.75" customHeight="1" x14ac:dyDescent="0.2">
      <c r="I875" s="218"/>
    </row>
    <row r="876" spans="9:9" ht="15.75" customHeight="1" x14ac:dyDescent="0.2">
      <c r="I876" s="218"/>
    </row>
    <row r="877" spans="9:9" ht="15.75" customHeight="1" x14ac:dyDescent="0.2">
      <c r="I877" s="218"/>
    </row>
    <row r="878" spans="9:9" ht="15.75" customHeight="1" x14ac:dyDescent="0.2">
      <c r="I878" s="218"/>
    </row>
    <row r="879" spans="9:9" ht="15.75" customHeight="1" x14ac:dyDescent="0.2">
      <c r="I879" s="218"/>
    </row>
    <row r="880" spans="9:9" ht="15.75" customHeight="1" x14ac:dyDescent="0.2">
      <c r="I880" s="218"/>
    </row>
    <row r="881" spans="9:9" ht="15.75" customHeight="1" x14ac:dyDescent="0.2">
      <c r="I881" s="218"/>
    </row>
    <row r="882" spans="9:9" ht="15.75" customHeight="1" x14ac:dyDescent="0.2">
      <c r="I882" s="218"/>
    </row>
    <row r="883" spans="9:9" ht="15.75" customHeight="1" x14ac:dyDescent="0.2">
      <c r="I883" s="218"/>
    </row>
    <row r="884" spans="9:9" ht="15.75" customHeight="1" x14ac:dyDescent="0.2">
      <c r="I884" s="218"/>
    </row>
    <row r="885" spans="9:9" ht="15.75" customHeight="1" x14ac:dyDescent="0.2">
      <c r="I885" s="218"/>
    </row>
    <row r="886" spans="9:9" ht="15.75" customHeight="1" x14ac:dyDescent="0.2">
      <c r="I886" s="218"/>
    </row>
    <row r="887" spans="9:9" ht="15.75" customHeight="1" x14ac:dyDescent="0.2">
      <c r="I887" s="218"/>
    </row>
    <row r="888" spans="9:9" ht="15.75" customHeight="1" x14ac:dyDescent="0.2">
      <c r="I888" s="218"/>
    </row>
    <row r="889" spans="9:9" ht="15.75" customHeight="1" x14ac:dyDescent="0.2">
      <c r="I889" s="218"/>
    </row>
    <row r="890" spans="9:9" ht="15.75" customHeight="1" x14ac:dyDescent="0.2">
      <c r="I890" s="218"/>
    </row>
    <row r="891" spans="9:9" ht="15.75" customHeight="1" x14ac:dyDescent="0.2">
      <c r="I891" s="218"/>
    </row>
    <row r="892" spans="9:9" ht="15.75" customHeight="1" x14ac:dyDescent="0.2">
      <c r="I892" s="218"/>
    </row>
    <row r="893" spans="9:9" ht="15.75" customHeight="1" x14ac:dyDescent="0.2">
      <c r="I893" s="218"/>
    </row>
    <row r="894" spans="9:9" ht="15.75" customHeight="1" x14ac:dyDescent="0.2">
      <c r="I894" s="218"/>
    </row>
    <row r="895" spans="9:9" ht="15.75" customHeight="1" x14ac:dyDescent="0.2">
      <c r="I895" s="218"/>
    </row>
    <row r="896" spans="9:9" ht="15.75" customHeight="1" x14ac:dyDescent="0.2">
      <c r="I896" s="218"/>
    </row>
    <row r="897" spans="9:9" ht="15.75" customHeight="1" x14ac:dyDescent="0.2">
      <c r="I897" s="218"/>
    </row>
    <row r="898" spans="9:9" ht="15.75" customHeight="1" x14ac:dyDescent="0.2">
      <c r="I898" s="218"/>
    </row>
    <row r="899" spans="9:9" ht="15.75" customHeight="1" x14ac:dyDescent="0.2">
      <c r="I899" s="218"/>
    </row>
    <row r="900" spans="9:9" ht="15.75" customHeight="1" x14ac:dyDescent="0.2">
      <c r="I900" s="218"/>
    </row>
    <row r="901" spans="9:9" ht="15.75" customHeight="1" x14ac:dyDescent="0.2">
      <c r="I901" s="218"/>
    </row>
    <row r="902" spans="9:9" ht="15.75" customHeight="1" x14ac:dyDescent="0.2">
      <c r="I902" s="218"/>
    </row>
    <row r="903" spans="9:9" ht="15.75" customHeight="1" x14ac:dyDescent="0.2">
      <c r="I903" s="218"/>
    </row>
    <row r="904" spans="9:9" ht="15.75" customHeight="1" x14ac:dyDescent="0.2">
      <c r="I904" s="218"/>
    </row>
    <row r="905" spans="9:9" ht="15.75" customHeight="1" x14ac:dyDescent="0.2">
      <c r="I905" s="218"/>
    </row>
    <row r="906" spans="9:9" ht="15.75" customHeight="1" x14ac:dyDescent="0.2">
      <c r="I906" s="218"/>
    </row>
    <row r="907" spans="9:9" ht="15.75" customHeight="1" x14ac:dyDescent="0.2">
      <c r="I907" s="218"/>
    </row>
    <row r="908" spans="9:9" ht="15.75" customHeight="1" x14ac:dyDescent="0.2">
      <c r="I908" s="218"/>
    </row>
    <row r="909" spans="9:9" ht="15.75" customHeight="1" x14ac:dyDescent="0.2">
      <c r="I909" s="218"/>
    </row>
    <row r="910" spans="9:9" ht="15.75" customHeight="1" x14ac:dyDescent="0.2">
      <c r="I910" s="218"/>
    </row>
    <row r="911" spans="9:9" ht="15.75" customHeight="1" x14ac:dyDescent="0.2">
      <c r="I911" s="218"/>
    </row>
    <row r="912" spans="9:9" ht="15.75" customHeight="1" x14ac:dyDescent="0.2">
      <c r="I912" s="218"/>
    </row>
    <row r="913" spans="9:9" ht="15.75" customHeight="1" x14ac:dyDescent="0.2">
      <c r="I913" s="218"/>
    </row>
    <row r="914" spans="9:9" ht="15.75" customHeight="1" x14ac:dyDescent="0.2">
      <c r="I914" s="218"/>
    </row>
    <row r="915" spans="9:9" ht="15.75" customHeight="1" x14ac:dyDescent="0.2">
      <c r="I915" s="218"/>
    </row>
    <row r="916" spans="9:9" ht="15.75" customHeight="1" x14ac:dyDescent="0.2">
      <c r="I916" s="218"/>
    </row>
    <row r="917" spans="9:9" ht="15.75" customHeight="1" x14ac:dyDescent="0.2">
      <c r="I917" s="218"/>
    </row>
    <row r="918" spans="9:9" ht="15.75" customHeight="1" x14ac:dyDescent="0.2">
      <c r="I918" s="218"/>
    </row>
    <row r="919" spans="9:9" ht="15.75" customHeight="1" x14ac:dyDescent="0.2">
      <c r="I919" s="218"/>
    </row>
    <row r="920" spans="9:9" ht="15.75" customHeight="1" x14ac:dyDescent="0.2">
      <c r="I920" s="218"/>
    </row>
    <row r="921" spans="9:9" ht="15.75" customHeight="1" x14ac:dyDescent="0.2">
      <c r="I921" s="218"/>
    </row>
    <row r="922" spans="9:9" ht="15.75" customHeight="1" x14ac:dyDescent="0.2">
      <c r="I922" s="218"/>
    </row>
    <row r="923" spans="9:9" ht="15.75" customHeight="1" x14ac:dyDescent="0.2">
      <c r="I923" s="218"/>
    </row>
    <row r="924" spans="9:9" ht="15.75" customHeight="1" x14ac:dyDescent="0.2">
      <c r="I924" s="218"/>
    </row>
    <row r="925" spans="9:9" ht="15.75" customHeight="1" x14ac:dyDescent="0.2">
      <c r="I925" s="218"/>
    </row>
    <row r="926" spans="9:9" ht="15.75" customHeight="1" x14ac:dyDescent="0.2">
      <c r="I926" s="218"/>
    </row>
    <row r="927" spans="9:9" ht="15.75" customHeight="1" x14ac:dyDescent="0.2">
      <c r="I927" s="218"/>
    </row>
    <row r="928" spans="9:9" ht="15.75" customHeight="1" x14ac:dyDescent="0.2">
      <c r="I928" s="218"/>
    </row>
    <row r="929" spans="9:9" ht="15.75" customHeight="1" x14ac:dyDescent="0.2">
      <c r="I929" s="218"/>
    </row>
    <row r="930" spans="9:9" ht="15.75" customHeight="1" x14ac:dyDescent="0.2">
      <c r="I930" s="218"/>
    </row>
    <row r="931" spans="9:9" ht="15.75" customHeight="1" x14ac:dyDescent="0.2">
      <c r="I931" s="218"/>
    </row>
    <row r="932" spans="9:9" ht="15.75" customHeight="1" x14ac:dyDescent="0.2">
      <c r="I932" s="218"/>
    </row>
    <row r="933" spans="9:9" ht="15.75" customHeight="1" x14ac:dyDescent="0.2">
      <c r="I933" s="218"/>
    </row>
    <row r="934" spans="9:9" ht="15.75" customHeight="1" x14ac:dyDescent="0.2">
      <c r="I934" s="218"/>
    </row>
    <row r="935" spans="9:9" ht="15.75" customHeight="1" x14ac:dyDescent="0.2">
      <c r="I935" s="218"/>
    </row>
    <row r="936" spans="9:9" ht="15.75" customHeight="1" x14ac:dyDescent="0.2">
      <c r="I936" s="218"/>
    </row>
    <row r="937" spans="9:9" ht="15.75" customHeight="1" x14ac:dyDescent="0.2">
      <c r="I937" s="218"/>
    </row>
    <row r="938" spans="9:9" ht="15.75" customHeight="1" x14ac:dyDescent="0.2">
      <c r="I938" s="218"/>
    </row>
    <row r="939" spans="9:9" ht="15.75" customHeight="1" x14ac:dyDescent="0.2">
      <c r="I939" s="218"/>
    </row>
    <row r="940" spans="9:9" ht="15.75" customHeight="1" x14ac:dyDescent="0.2">
      <c r="I940" s="218"/>
    </row>
    <row r="941" spans="9:9" ht="15.75" customHeight="1" x14ac:dyDescent="0.2">
      <c r="I941" s="218"/>
    </row>
    <row r="942" spans="9:9" ht="15.75" customHeight="1" x14ac:dyDescent="0.2">
      <c r="I942" s="218"/>
    </row>
    <row r="943" spans="9:9" ht="15.75" customHeight="1" x14ac:dyDescent="0.2">
      <c r="I943" s="218"/>
    </row>
    <row r="944" spans="9:9" ht="15.75" customHeight="1" x14ac:dyDescent="0.2">
      <c r="I944" s="218"/>
    </row>
    <row r="945" spans="9:9" ht="15.75" customHeight="1" x14ac:dyDescent="0.2">
      <c r="I945" s="218"/>
    </row>
    <row r="946" spans="9:9" ht="15.75" customHeight="1" x14ac:dyDescent="0.2">
      <c r="I946" s="218"/>
    </row>
    <row r="947" spans="9:9" ht="15.75" customHeight="1" x14ac:dyDescent="0.2">
      <c r="I947" s="218"/>
    </row>
    <row r="948" spans="9:9" ht="15.75" customHeight="1" x14ac:dyDescent="0.2">
      <c r="I948" s="218"/>
    </row>
    <row r="949" spans="9:9" ht="15.75" customHeight="1" x14ac:dyDescent="0.2">
      <c r="I949" s="218"/>
    </row>
    <row r="950" spans="9:9" ht="15.75" customHeight="1" x14ac:dyDescent="0.2">
      <c r="I950" s="218"/>
    </row>
    <row r="951" spans="9:9" ht="15.75" customHeight="1" x14ac:dyDescent="0.2">
      <c r="I951" s="218"/>
    </row>
    <row r="952" spans="9:9" ht="15.75" customHeight="1" x14ac:dyDescent="0.2">
      <c r="I952" s="218"/>
    </row>
    <row r="953" spans="9:9" ht="15.75" customHeight="1" x14ac:dyDescent="0.2">
      <c r="I953" s="218"/>
    </row>
    <row r="954" spans="9:9" ht="15.75" customHeight="1" x14ac:dyDescent="0.2">
      <c r="I954" s="218"/>
    </row>
    <row r="955" spans="9:9" ht="15.75" customHeight="1" x14ac:dyDescent="0.2">
      <c r="I955" s="218"/>
    </row>
    <row r="956" spans="9:9" ht="15.75" customHeight="1" x14ac:dyDescent="0.2">
      <c r="I956" s="218"/>
    </row>
    <row r="957" spans="9:9" ht="15.75" customHeight="1" x14ac:dyDescent="0.2">
      <c r="I957" s="218"/>
    </row>
    <row r="958" spans="9:9" ht="15.75" customHeight="1" x14ac:dyDescent="0.2">
      <c r="I958" s="218"/>
    </row>
    <row r="959" spans="9:9" ht="15.75" customHeight="1" x14ac:dyDescent="0.2">
      <c r="I959" s="218"/>
    </row>
    <row r="960" spans="9:9" ht="15.75" customHeight="1" x14ac:dyDescent="0.2">
      <c r="I960" s="218"/>
    </row>
    <row r="961" spans="9:9" ht="15.75" customHeight="1" x14ac:dyDescent="0.2">
      <c r="I961" s="218"/>
    </row>
    <row r="962" spans="9:9" ht="15.75" customHeight="1" x14ac:dyDescent="0.2">
      <c r="I962" s="218"/>
    </row>
    <row r="963" spans="9:9" ht="15.75" customHeight="1" x14ac:dyDescent="0.2">
      <c r="I963" s="218"/>
    </row>
    <row r="964" spans="9:9" ht="15.75" customHeight="1" x14ac:dyDescent="0.2">
      <c r="I964" s="218"/>
    </row>
    <row r="965" spans="9:9" ht="15.75" customHeight="1" x14ac:dyDescent="0.2">
      <c r="I965" s="218"/>
    </row>
    <row r="966" spans="9:9" ht="15.75" customHeight="1" x14ac:dyDescent="0.2">
      <c r="I966" s="218"/>
    </row>
    <row r="967" spans="9:9" ht="15.75" customHeight="1" x14ac:dyDescent="0.2">
      <c r="I967" s="218"/>
    </row>
    <row r="968" spans="9:9" ht="15.75" customHeight="1" x14ac:dyDescent="0.2">
      <c r="I968" s="218"/>
    </row>
    <row r="969" spans="9:9" ht="15.75" customHeight="1" x14ac:dyDescent="0.2">
      <c r="I969" s="218"/>
    </row>
    <row r="970" spans="9:9" ht="15.75" customHeight="1" x14ac:dyDescent="0.2">
      <c r="I970" s="218"/>
    </row>
    <row r="971" spans="9:9" ht="15.75" customHeight="1" x14ac:dyDescent="0.2">
      <c r="I971" s="218"/>
    </row>
    <row r="972" spans="9:9" ht="15.75" customHeight="1" x14ac:dyDescent="0.2">
      <c r="I972" s="218"/>
    </row>
    <row r="973" spans="9:9" ht="15.75" customHeight="1" x14ac:dyDescent="0.2">
      <c r="I973" s="218"/>
    </row>
    <row r="974" spans="9:9" ht="15.75" customHeight="1" x14ac:dyDescent="0.2">
      <c r="I974" s="218"/>
    </row>
    <row r="975" spans="9:9" ht="15.75" customHeight="1" x14ac:dyDescent="0.2">
      <c r="I975" s="218"/>
    </row>
    <row r="976" spans="9:9" ht="15.75" customHeight="1" x14ac:dyDescent="0.2">
      <c r="I976" s="218"/>
    </row>
    <row r="977" spans="9:9" ht="15.75" customHeight="1" x14ac:dyDescent="0.2">
      <c r="I977" s="218"/>
    </row>
    <row r="978" spans="9:9" ht="15.75" customHeight="1" x14ac:dyDescent="0.2">
      <c r="I978" s="218"/>
    </row>
    <row r="979" spans="9:9" ht="15.75" customHeight="1" x14ac:dyDescent="0.2">
      <c r="I979" s="218"/>
    </row>
    <row r="980" spans="9:9" ht="15.75" customHeight="1" x14ac:dyDescent="0.2">
      <c r="I980" s="218"/>
    </row>
    <row r="981" spans="9:9" ht="15.75" customHeight="1" x14ac:dyDescent="0.2">
      <c r="I981" s="218"/>
    </row>
    <row r="982" spans="9:9" ht="15.75" customHeight="1" x14ac:dyDescent="0.2">
      <c r="I982" s="218"/>
    </row>
    <row r="983" spans="9:9" ht="15.75" customHeight="1" x14ac:dyDescent="0.2">
      <c r="I983" s="218"/>
    </row>
    <row r="984" spans="9:9" ht="15.75" customHeight="1" x14ac:dyDescent="0.2">
      <c r="I984" s="218"/>
    </row>
    <row r="985" spans="9:9" ht="15.75" customHeight="1" x14ac:dyDescent="0.2">
      <c r="I985" s="218"/>
    </row>
    <row r="986" spans="9:9" ht="15.75" customHeight="1" x14ac:dyDescent="0.2">
      <c r="I986" s="218"/>
    </row>
    <row r="987" spans="9:9" ht="15.75" customHeight="1" x14ac:dyDescent="0.2">
      <c r="I987" s="218"/>
    </row>
    <row r="988" spans="9:9" ht="15.75" customHeight="1" x14ac:dyDescent="0.2">
      <c r="I988" s="218"/>
    </row>
    <row r="989" spans="9:9" ht="15.75" customHeight="1" x14ac:dyDescent="0.2">
      <c r="I989" s="218"/>
    </row>
    <row r="990" spans="9:9" ht="15.75" customHeight="1" x14ac:dyDescent="0.2">
      <c r="I990" s="218"/>
    </row>
    <row r="991" spans="9:9" ht="15.75" customHeight="1" x14ac:dyDescent="0.2">
      <c r="I991" s="218"/>
    </row>
    <row r="992" spans="9:9" ht="15.75" customHeight="1" x14ac:dyDescent="0.2">
      <c r="I992" s="218"/>
    </row>
    <row r="993" spans="9:9" ht="15.75" customHeight="1" x14ac:dyDescent="0.2">
      <c r="I993" s="218"/>
    </row>
    <row r="994" spans="9:9" ht="15.75" customHeight="1" x14ac:dyDescent="0.2">
      <c r="I994" s="218"/>
    </row>
    <row r="995" spans="9:9" ht="15.75" customHeight="1" x14ac:dyDescent="0.2">
      <c r="I995" s="218"/>
    </row>
    <row r="996" spans="9:9" ht="15.75" customHeight="1" x14ac:dyDescent="0.2">
      <c r="I996" s="218"/>
    </row>
    <row r="997" spans="9:9" ht="15.75" customHeight="1" x14ac:dyDescent="0.2">
      <c r="I997" s="218"/>
    </row>
    <row r="998" spans="9:9" ht="15.75" customHeight="1" x14ac:dyDescent="0.2">
      <c r="I998" s="218"/>
    </row>
    <row r="999" spans="9:9" ht="15.75" customHeight="1" x14ac:dyDescent="0.2">
      <c r="I999" s="218"/>
    </row>
    <row r="1000" spans="9:9" ht="15.75" customHeight="1" x14ac:dyDescent="0.2">
      <c r="I1000" s="218"/>
    </row>
  </sheetData>
  <mergeCells count="20">
    <mergeCell ref="L1:M1"/>
    <mergeCell ref="N1:O1"/>
    <mergeCell ref="E2:E4"/>
    <mergeCell ref="F2:F4"/>
    <mergeCell ref="G2:G4"/>
    <mergeCell ref="H2:H4"/>
    <mergeCell ref="I2:I4"/>
    <mergeCell ref="J2:J4"/>
    <mergeCell ref="K2:K4"/>
    <mergeCell ref="L2:L4"/>
    <mergeCell ref="M2:M4"/>
    <mergeCell ref="N2:N4"/>
    <mergeCell ref="O2:O4"/>
    <mergeCell ref="G1:I1"/>
    <mergeCell ref="J1:K1"/>
    <mergeCell ref="A1:A4"/>
    <mergeCell ref="B1:B4"/>
    <mergeCell ref="C1:C4"/>
    <mergeCell ref="D1:D4"/>
    <mergeCell ref="E1:F1"/>
  </mergeCells>
  <hyperlinks>
    <hyperlink ref="H10" r:id="rId1" display="https://www.chalkbeat.org/colorado/2022/4/25/23042142/colorado-public-sector-collective-bargaining-bill-excludes-k-12-higher-ed-workers/" xr:uid="{00000000-0004-0000-0300-000000000000}"/>
    <hyperlink ref="E57" r:id="rId2" xr:uid="{00000000-0004-0000-0300-000001000000}"/>
    <hyperlink ref="G57" r:id="rId3" xr:uid="{00000000-0004-0000-0300-000002000000}"/>
    <hyperlink ref="H57" r:id="rId4" location="map-4" xr:uid="{00000000-0004-0000-0300-000003000000}"/>
    <hyperlink ref="J57" r:id="rId5" location="62839115-state--local" xr:uid="{00000000-0004-0000-0300-000004000000}"/>
    <hyperlink ref="L57" r:id="rId6" xr:uid="{00000000-0004-0000-0300-000005000000}"/>
    <hyperlink ref="M57" r:id="rId7" xr:uid="{00000000-0004-0000-0300-000006000000}"/>
    <hyperlink ref="N57" r:id="rId8" location="Public-sector_collective_bargaining_laws_in_the_U.S." xr:uid="{00000000-0004-0000-0300-000007000000}"/>
  </hyperlinks>
  <pageMargins left="0.7" right="0.7" top="0.75" bottom="0.75" header="0" footer="0"/>
  <pageSetup orientation="portrait"/>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Best States to Work Index</vt:lpstr>
      <vt:lpstr>Wage Dimension</vt:lpstr>
      <vt:lpstr>Worker Protection Dimension</vt:lpstr>
      <vt:lpstr>Right to Organize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Kaitlyn Henderson</dc:creator>
  <cp:lastModifiedBy>Kaitlyn Henderson</cp:lastModifiedBy>
  <dcterms:created xsi:type="dcterms:W3CDTF">2025-07-15T20:09:19Z</dcterms:created>
  <dcterms:modified xsi:type="dcterms:W3CDTF">2025-08-11T14:44:43Z</dcterms:modified>
</cp:coreProperties>
</file>